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24.01.2014" sheetId="1" r:id="rId1"/>
    <sheet name="31.01.2014" sheetId="2" r:id="rId2"/>
    <sheet name="07.02.2014" sheetId="3" r:id="rId3"/>
    <sheet name="14.02.2014" sheetId="4" r:id="rId4"/>
    <sheet name="21.02.2014" sheetId="5" r:id="rId5"/>
    <sheet name="28.03.2014" sheetId="6" r:id="rId6"/>
  </sheets>
  <definedNames>
    <definedName name="_xlnm.Print_Area" localSheetId="2">'07.02.2014'!$A$1:$BW$26</definedName>
    <definedName name="_xlnm.Print_Area" localSheetId="1">'31.01.2014'!$A$1:$BW$28</definedName>
  </definedNames>
  <calcPr fullCalcOnLoad="1"/>
</workbook>
</file>

<file path=xl/sharedStrings.xml><?xml version="1.0" encoding="utf-8"?>
<sst xmlns="http://schemas.openxmlformats.org/spreadsheetml/2006/main" count="947" uniqueCount="102">
  <si>
    <t xml:space="preserve">Исполнение </t>
  </si>
  <si>
    <t>тыс.руб.</t>
  </si>
  <si>
    <t xml:space="preserve"> по видам собственных доходов</t>
  </si>
  <si>
    <t>невысн. Поступления+штрафы</t>
  </si>
  <si>
    <t xml:space="preserve">отклонения от </t>
  </si>
  <si>
    <t xml:space="preserve">% исп. Годового плана </t>
  </si>
  <si>
    <t>Безвозмез.  поступления</t>
  </si>
  <si>
    <t>Список руководителей закрепленных за сельскими поселениями на 2013г.</t>
  </si>
  <si>
    <t>НДФЛ</t>
  </si>
  <si>
    <t>ЕСХН</t>
  </si>
  <si>
    <t>Нал. на им. физлиц</t>
  </si>
  <si>
    <t>Зем. налог</t>
  </si>
  <si>
    <t>ГП</t>
  </si>
  <si>
    <t>зад пр. лет</t>
  </si>
  <si>
    <t>Арен земли</t>
  </si>
  <si>
    <t>Аренда имущества</t>
  </si>
  <si>
    <t>перечис. части прибыли МУП</t>
  </si>
  <si>
    <t>прочие дох от им</t>
  </si>
  <si>
    <t>Оказ пл.ус. Расх.связ.с содерж.имущ. (вода)</t>
  </si>
  <si>
    <t>Дох от реал им. и зем.</t>
  </si>
  <si>
    <t>проч. Ненал. дох</t>
  </si>
  <si>
    <t>план</t>
  </si>
  <si>
    <t>факт</t>
  </si>
  <si>
    <t>в %ах к пл</t>
  </si>
  <si>
    <t>в %ах   к пр. году</t>
  </si>
  <si>
    <t>пл.</t>
  </si>
  <si>
    <t>откл.</t>
  </si>
  <si>
    <t>В %ах к плану</t>
  </si>
  <si>
    <t>В %ах к пр.году</t>
  </si>
  <si>
    <t>начисленно на 01.11.2013</t>
  </si>
  <si>
    <t>отк.</t>
  </si>
  <si>
    <t>В %ах к пр. году</t>
  </si>
  <si>
    <t>отклон. От пл</t>
  </si>
  <si>
    <t>фак</t>
  </si>
  <si>
    <t>отклон. от пл.</t>
  </si>
  <si>
    <t>годовой план</t>
  </si>
  <si>
    <t>Алкин</t>
  </si>
  <si>
    <t>Сулейманова Эльвира Флюровна</t>
  </si>
  <si>
    <t>Аровс</t>
  </si>
  <si>
    <t>Набиуллин Рим Мидхатович</t>
  </si>
  <si>
    <t>Арсл</t>
  </si>
  <si>
    <t>Хусаинов Фагим Агзамович</t>
  </si>
  <si>
    <t>Дмитр</t>
  </si>
  <si>
    <t>Бикмеев Халил Халитович</t>
  </si>
  <si>
    <t>Дурас</t>
  </si>
  <si>
    <t>Мусин Минневали Масалимович</t>
  </si>
  <si>
    <t>Енгал</t>
  </si>
  <si>
    <t>Мурзагаянова Гульчира Фарвазовна</t>
  </si>
  <si>
    <t>Ерем</t>
  </si>
  <si>
    <t>Байбурин Тагир Салихович</t>
  </si>
  <si>
    <t>Ибраг</t>
  </si>
  <si>
    <t>Баязитов рим Муллагалиевич</t>
  </si>
  <si>
    <t>К-Як</t>
  </si>
  <si>
    <t>Гизатуллина Венера Вильевна</t>
  </si>
  <si>
    <t>Лесн.</t>
  </si>
  <si>
    <t>Зайнуллин Илдус Рифович</t>
  </si>
  <si>
    <t>Новот</t>
  </si>
  <si>
    <t>Вагапов Сулеман Саяхович</t>
  </si>
  <si>
    <t>Сафар</t>
  </si>
  <si>
    <t>Валеев Марат Загитович</t>
  </si>
  <si>
    <t>Чишм</t>
  </si>
  <si>
    <t>Мандибаев Елдар Кокымбаевич</t>
  </si>
  <si>
    <t>Чувал</t>
  </si>
  <si>
    <t>Яппаров Камиль Саматович</t>
  </si>
  <si>
    <t>Шкуль</t>
  </si>
  <si>
    <t>Асадуллин Ильдар Фаузиевич</t>
  </si>
  <si>
    <t>Пос</t>
  </si>
  <si>
    <t>Поссовет</t>
  </si>
  <si>
    <t>Уразметов Камиль Шамилевич</t>
  </si>
  <si>
    <t>Итого</t>
  </si>
  <si>
    <t>исп.: Е.М.Галеева</t>
  </si>
  <si>
    <t xml:space="preserve">              2-22-11</t>
  </si>
  <si>
    <t xml:space="preserve"> доходов  бюджетов поселений МР Чишминский район РБ  по состоянию на 24.01. 2014 год</t>
  </si>
  <si>
    <t>Недоимка на 01.01.2014</t>
  </si>
  <si>
    <t xml:space="preserve"> от факта 01.02.  2013</t>
  </si>
  <si>
    <t>Итого собственных дох.  за 1 кварт. 2014 года</t>
  </si>
  <si>
    <t>факт на 01.02.2013</t>
  </si>
  <si>
    <t xml:space="preserve"> от кварт. плана </t>
  </si>
  <si>
    <t xml:space="preserve">% испол.квар.плана </t>
  </si>
  <si>
    <t>Годовой план поступления собств. дох.    2014</t>
  </si>
  <si>
    <t>факт на 01.02. 2013</t>
  </si>
  <si>
    <t>При норме от годового плана около 6,3 %, от кварт.плана - 25,5%</t>
  </si>
  <si>
    <t>Перевыполнение плана в Арслановском сельсовете 118%, в Алкинском - 75%,в Еремеевском - 63%, Кара-Якуповском- 40%, Ш-Кульский - 28%.</t>
  </si>
  <si>
    <r>
      <t xml:space="preserve">Самые низкие показатели испонения </t>
    </r>
    <r>
      <rPr>
        <b/>
        <sz val="12"/>
        <rFont val="Times New Roman"/>
        <family val="1"/>
      </rPr>
      <t xml:space="preserve">годового </t>
    </r>
    <r>
      <rPr>
        <sz val="12"/>
        <rFont val="Times New Roman"/>
        <family val="1"/>
      </rPr>
      <t>плана (при норме 6,3%) в Дурасовском, Енгалышевском, Ибрагимовском и Кара-Якуповском сельсоветах. Отставание в исполнении квартального плана (при норме 25,5%) в Ибрагимовском-3,3%, в Дурасовском - 4,2%,  Енгалышевском -6,3%, Кара-Якуповском -5,8%, Лесной и Новотроицкий по 8 %, в Сафаровском - 9%, Чишминский 12%.</t>
    </r>
  </si>
  <si>
    <r>
      <t xml:space="preserve">Земельный налог:   </t>
    </r>
    <r>
      <rPr>
        <sz val="12"/>
        <rFont val="Times New Roman"/>
        <family val="1"/>
      </rPr>
      <t>Средний показатель по сбору земельного налога 6 %. Наихудшие показатели в Арслановском -0,3%(при плане 166т.р собрано 0,5тыс.р.), Лесном -0% (план 510тыс.р. Сбор -0), Дурасовском -3% (план -12 т.р., сбор -0,4т.р.), Шингаккульском -2% (план -200т.р., сбор -29 тыс.р.), Еремеевском -4% (план 95т.р., сбор -4 т.р.) сельсоветах и Поссовете -4% (план-709т.р., сбор- 29т.р.).</t>
    </r>
  </si>
  <si>
    <r>
      <t>Налог на имущество физ.лиц:</t>
    </r>
    <r>
      <rPr>
        <sz val="12"/>
        <rFont val="Times New Roman"/>
        <family val="1"/>
      </rPr>
      <t xml:space="preserve"> Исполнение в среднем 19%.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Низкие показатели в следующих сельсоветах: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Дурасовский 0%, Чишминский 1%, Ибрагимовский 5%, Енгалышевский 8%, Новотроицкий 10%, Лесной и Поссовет -12%, Аровский 18%, Чувалкиповский 20%.</t>
    </r>
  </si>
  <si>
    <r>
      <t>По воде:</t>
    </r>
    <r>
      <rPr>
        <sz val="12"/>
        <rFont val="Times New Roman"/>
        <family val="1"/>
      </rPr>
      <t xml:space="preserve"> Из 14 сельских поселений начали сбор платежей за воду только в 7 поселениях. По средствам самообложения начат сбор в 5 поселениях из 15 послений или 30 %. </t>
    </r>
  </si>
  <si>
    <t xml:space="preserve"> доходов  бюджетов поселений МР Чишминский район РБ  по состоянию на 31.01. 2014 год</t>
  </si>
  <si>
    <t>При норме от годового плана около 8,2 %, от кварт.плана - 33,3%</t>
  </si>
  <si>
    <t xml:space="preserve"> доходов  бюджетов поселений МР Чишминский район РБ  по состоянию на 07.02. 2014 год</t>
  </si>
  <si>
    <t>При норме от годового плана около 10 %, от кварт.плана - 41%</t>
  </si>
  <si>
    <t xml:space="preserve"> доходов  бюджетов поселений МР Чишминский район РБ  по состоянию на 14.02. 2014 год</t>
  </si>
  <si>
    <t>При норме от годового плана около 12 %, от кварт.плана - 48,8%</t>
  </si>
  <si>
    <t xml:space="preserve"> доходов  бюджетов поселений МР Чишминский район РБ  по состоянию на 21.02. 2014 год</t>
  </si>
  <si>
    <t>факт на 01.03. 2013</t>
  </si>
  <si>
    <t>При норме от годового плана около 14 %, от кварт.плана - 56,6%</t>
  </si>
  <si>
    <t>Недоимка на 01.03.2014</t>
  </si>
  <si>
    <t>факт на 01.04. 2013</t>
  </si>
  <si>
    <t>факт на 01.04.2013</t>
  </si>
  <si>
    <t xml:space="preserve"> от факта 01.04.  2013</t>
  </si>
  <si>
    <t xml:space="preserve"> доходов  бюджетов поселений МР Чишминский район РБ  по состоянию на 28.03. 2014 год</t>
  </si>
  <si>
    <t>При норме от годового плана около 23,5%, от кварт.плана - 95,6%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</si>
</sst>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 indent="1"/>
    </xf>
    <xf numFmtId="1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80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 applyAlignment="1">
      <alignment/>
    </xf>
    <xf numFmtId="1" fontId="4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4" fillId="0" borderId="11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34"/>
  <sheetViews>
    <sheetView zoomScalePageLayoutView="0" workbookViewId="0" topLeftCell="AC1">
      <selection activeCell="AC1" sqref="A1:IV16384"/>
    </sheetView>
  </sheetViews>
  <sheetFormatPr defaultColWidth="6.421875" defaultRowHeight="12.75"/>
  <cols>
    <col min="1" max="1" width="5.421875" style="25" customWidth="1"/>
    <col min="2" max="3" width="5.00390625" style="25" customWidth="1"/>
    <col min="4" max="4" width="5.421875" style="25" customWidth="1"/>
    <col min="5" max="5" width="3.421875" style="25" customWidth="1"/>
    <col min="6" max="6" width="4.00390625" style="25" customWidth="1"/>
    <col min="7" max="7" width="2.8515625" style="26" customWidth="1"/>
    <col min="8" max="8" width="3.140625" style="25" customWidth="1"/>
    <col min="9" max="9" width="3.421875" style="25" hidden="1" customWidth="1"/>
    <col min="10" max="10" width="4.140625" style="25" customWidth="1"/>
    <col min="11" max="11" width="4.7109375" style="25" customWidth="1"/>
    <col min="12" max="13" width="4.8515625" style="25" customWidth="1"/>
    <col min="14" max="14" width="3.421875" style="25" customWidth="1"/>
    <col min="15" max="15" width="5.00390625" style="25" customWidth="1"/>
    <col min="16" max="16" width="4.57421875" style="25" customWidth="1"/>
    <col min="17" max="17" width="4.8515625" style="25" customWidth="1"/>
    <col min="18" max="18" width="5.421875" style="25" customWidth="1"/>
    <col min="19" max="19" width="4.140625" style="25" customWidth="1"/>
    <col min="20" max="20" width="5.421875" style="25" customWidth="1"/>
    <col min="21" max="21" width="5.28125" style="25" customWidth="1"/>
    <col min="22" max="22" width="3.8515625" style="25" customWidth="1"/>
    <col min="23" max="23" width="4.140625" style="25" customWidth="1"/>
    <col min="24" max="24" width="5.140625" style="25" customWidth="1"/>
    <col min="25" max="25" width="4.8515625" style="25" customWidth="1"/>
    <col min="26" max="26" width="3.28125" style="25" customWidth="1"/>
    <col min="27" max="27" width="3.00390625" style="25" customWidth="1"/>
    <col min="28" max="28" width="2.28125" style="25" customWidth="1"/>
    <col min="29" max="29" width="2.421875" style="25" customWidth="1"/>
    <col min="30" max="30" width="4.28125" style="25" customWidth="1"/>
    <col min="31" max="31" width="4.421875" style="25" customWidth="1"/>
    <col min="32" max="32" width="5.8515625" style="25" customWidth="1"/>
    <col min="33" max="34" width="4.140625" style="25" customWidth="1"/>
    <col min="35" max="36" width="5.7109375" style="25" customWidth="1"/>
    <col min="37" max="37" width="4.7109375" style="25" customWidth="1"/>
    <col min="38" max="38" width="4.57421875" style="25" customWidth="1"/>
    <col min="39" max="39" width="4.28125" style="25" customWidth="1"/>
    <col min="40" max="40" width="4.00390625" style="25" customWidth="1"/>
    <col min="41" max="41" width="3.57421875" style="25" customWidth="1"/>
    <col min="42" max="42" width="4.421875" style="25" customWidth="1"/>
    <col min="43" max="43" width="2.57421875" style="25" customWidth="1"/>
    <col min="44" max="44" width="3.00390625" style="25" customWidth="1"/>
    <col min="45" max="45" width="3.28125" style="25" customWidth="1"/>
    <col min="46" max="46" width="4.28125" style="25" customWidth="1"/>
    <col min="47" max="48" width="4.421875" style="25" customWidth="1"/>
    <col min="49" max="49" width="3.421875" style="25" customWidth="1"/>
    <col min="50" max="50" width="2.140625" style="25" hidden="1" customWidth="1"/>
    <col min="51" max="51" width="4.28125" style="25" customWidth="1"/>
    <col min="52" max="52" width="4.140625" style="25" customWidth="1"/>
    <col min="53" max="53" width="4.421875" style="25" bestFit="1" customWidth="1"/>
    <col min="54" max="54" width="4.57421875" style="25" customWidth="1"/>
    <col min="55" max="55" width="4.28125" style="25" customWidth="1"/>
    <col min="56" max="56" width="4.7109375" style="25" customWidth="1"/>
    <col min="57" max="57" width="4.8515625" style="25" customWidth="1"/>
    <col min="58" max="58" width="3.28125" style="25" customWidth="1"/>
    <col min="59" max="59" width="4.57421875" style="25" customWidth="1"/>
    <col min="60" max="60" width="3.8515625" style="25" customWidth="1"/>
    <col min="61" max="61" width="6.00390625" style="25" customWidth="1"/>
    <col min="62" max="62" width="5.140625" style="26" customWidth="1"/>
    <col min="63" max="63" width="5.28125" style="26" customWidth="1"/>
    <col min="64" max="64" width="5.421875" style="25" customWidth="1"/>
    <col min="65" max="67" width="5.57421875" style="25" customWidth="1"/>
    <col min="68" max="68" width="5.7109375" style="25" customWidth="1"/>
    <col min="69" max="70" width="5.140625" style="4" customWidth="1"/>
    <col min="71" max="71" width="8.421875" style="25" customWidth="1"/>
    <col min="72" max="74" width="6.421875" style="4" customWidth="1"/>
    <col min="75" max="75" width="12.8515625" style="4" customWidth="1"/>
    <col min="76" max="16384" width="6.421875" style="4" customWidth="1"/>
  </cols>
  <sheetData>
    <row r="2" spans="1:77" ht="15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3"/>
      <c r="BR2" s="3"/>
      <c r="BS2" s="3"/>
      <c r="BT2" s="3"/>
      <c r="BU2" s="3"/>
      <c r="BV2" s="3"/>
      <c r="BW2" s="3"/>
      <c r="BX2" s="3"/>
      <c r="BY2" s="3"/>
    </row>
    <row r="3" spans="1:77" ht="15.75" customHeight="1">
      <c r="A3" s="62" t="s">
        <v>72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3"/>
      <c r="BR3" s="3"/>
      <c r="BS3" s="3"/>
      <c r="BT3" s="3"/>
      <c r="BU3" s="3"/>
      <c r="BV3" s="3"/>
      <c r="BW3" s="3"/>
      <c r="BX3" s="3"/>
      <c r="BY3" s="3"/>
    </row>
    <row r="4" spans="1:77" ht="12.7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5"/>
      <c r="BP4" s="5"/>
      <c r="BQ4" s="3"/>
      <c r="BR4" s="3"/>
      <c r="BS4" s="3"/>
      <c r="BT4" s="3"/>
      <c r="BU4" s="3"/>
      <c r="BV4" s="3"/>
      <c r="BW4" s="3"/>
      <c r="BX4" s="3"/>
      <c r="BY4" s="3"/>
    </row>
    <row r="5" spans="1:78" ht="12.75" customHeight="1">
      <c r="A5" s="64"/>
      <c r="B5" s="66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 t="s">
        <v>3</v>
      </c>
      <c r="BI5" s="64" t="s">
        <v>79</v>
      </c>
      <c r="BJ5" s="71" t="s">
        <v>75</v>
      </c>
      <c r="BK5" s="72"/>
      <c r="BL5" s="79" t="s">
        <v>76</v>
      </c>
      <c r="BM5" s="71" t="s">
        <v>4</v>
      </c>
      <c r="BN5" s="80"/>
      <c r="BO5" s="64" t="s">
        <v>78</v>
      </c>
      <c r="BP5" s="75" t="s">
        <v>5</v>
      </c>
      <c r="BQ5" s="71" t="s">
        <v>6</v>
      </c>
      <c r="BR5" s="80"/>
      <c r="BS5" s="64"/>
      <c r="BT5" s="82" t="s">
        <v>7</v>
      </c>
      <c r="BU5" s="82"/>
      <c r="BV5" s="82"/>
      <c r="BW5" s="82"/>
      <c r="BX5" s="3"/>
      <c r="BY5" s="3"/>
      <c r="BZ5" s="3"/>
    </row>
    <row r="6" spans="1:78" ht="30.75" customHeight="1">
      <c r="A6" s="65"/>
      <c r="B6" s="66" t="s">
        <v>8</v>
      </c>
      <c r="C6" s="67"/>
      <c r="D6" s="67"/>
      <c r="E6" s="67"/>
      <c r="F6" s="74"/>
      <c r="G6" s="66" t="s">
        <v>9</v>
      </c>
      <c r="H6" s="67"/>
      <c r="I6" s="74"/>
      <c r="J6" s="66" t="s">
        <v>10</v>
      </c>
      <c r="K6" s="67"/>
      <c r="L6" s="67"/>
      <c r="M6" s="67"/>
      <c r="N6" s="67"/>
      <c r="O6" s="67"/>
      <c r="P6" s="67"/>
      <c r="Q6" s="74"/>
      <c r="R6" s="66" t="s">
        <v>11</v>
      </c>
      <c r="S6" s="67"/>
      <c r="T6" s="67"/>
      <c r="U6" s="67"/>
      <c r="V6" s="67"/>
      <c r="W6" s="67"/>
      <c r="X6" s="67"/>
      <c r="Y6" s="74"/>
      <c r="Z6" s="66" t="s">
        <v>12</v>
      </c>
      <c r="AA6" s="74"/>
      <c r="AB6" s="66" t="s">
        <v>13</v>
      </c>
      <c r="AC6" s="74"/>
      <c r="AD6" s="66" t="s">
        <v>14</v>
      </c>
      <c r="AE6" s="67"/>
      <c r="AF6" s="67"/>
      <c r="AG6" s="67"/>
      <c r="AH6" s="67"/>
      <c r="AI6" s="67"/>
      <c r="AJ6" s="6"/>
      <c r="AK6" s="66" t="s">
        <v>15</v>
      </c>
      <c r="AL6" s="67"/>
      <c r="AM6" s="67"/>
      <c r="AN6" s="67"/>
      <c r="AO6" s="67"/>
      <c r="AP6" s="74"/>
      <c r="AQ6" s="66" t="s">
        <v>16</v>
      </c>
      <c r="AR6" s="74"/>
      <c r="AS6" s="76" t="s">
        <v>17</v>
      </c>
      <c r="AT6" s="77"/>
      <c r="AU6" s="66" t="s">
        <v>18</v>
      </c>
      <c r="AV6" s="67"/>
      <c r="AW6" s="67"/>
      <c r="AX6" s="74"/>
      <c r="AY6" s="66" t="s">
        <v>19</v>
      </c>
      <c r="AZ6" s="67"/>
      <c r="BA6" s="74"/>
      <c r="BB6" s="75" t="s">
        <v>20</v>
      </c>
      <c r="BC6" s="75"/>
      <c r="BD6" s="75"/>
      <c r="BE6" s="75"/>
      <c r="BF6" s="75"/>
      <c r="BG6" s="66"/>
      <c r="BH6" s="69"/>
      <c r="BI6" s="78"/>
      <c r="BJ6" s="73"/>
      <c r="BK6" s="63"/>
      <c r="BL6" s="79"/>
      <c r="BM6" s="73"/>
      <c r="BN6" s="81"/>
      <c r="BO6" s="78"/>
      <c r="BP6" s="75"/>
      <c r="BQ6" s="73"/>
      <c r="BR6" s="81"/>
      <c r="BS6" s="78"/>
      <c r="BT6" s="82"/>
      <c r="BU6" s="82"/>
      <c r="BV6" s="82"/>
      <c r="BW6" s="82"/>
      <c r="BX6" s="3"/>
      <c r="BY6" s="3"/>
      <c r="BZ6" s="3"/>
    </row>
    <row r="7" spans="1:78" ht="60" customHeight="1">
      <c r="A7" s="8"/>
      <c r="B7" s="8" t="s">
        <v>21</v>
      </c>
      <c r="C7" s="8" t="s">
        <v>22</v>
      </c>
      <c r="D7" s="10" t="s">
        <v>80</v>
      </c>
      <c r="E7" s="8" t="s">
        <v>23</v>
      </c>
      <c r="F7" s="10" t="s">
        <v>24</v>
      </c>
      <c r="G7" s="11" t="s">
        <v>25</v>
      </c>
      <c r="H7" s="8" t="s">
        <v>22</v>
      </c>
      <c r="I7" s="8" t="s">
        <v>23</v>
      </c>
      <c r="J7" s="8" t="s">
        <v>21</v>
      </c>
      <c r="K7" s="8" t="s">
        <v>22</v>
      </c>
      <c r="L7" s="10" t="s">
        <v>80</v>
      </c>
      <c r="M7" s="10" t="s">
        <v>26</v>
      </c>
      <c r="N7" s="10" t="s">
        <v>27</v>
      </c>
      <c r="O7" s="10" t="s">
        <v>28</v>
      </c>
      <c r="P7" s="10" t="s">
        <v>29</v>
      </c>
      <c r="Q7" s="41" t="s">
        <v>73</v>
      </c>
      <c r="R7" s="8" t="s">
        <v>21</v>
      </c>
      <c r="S7" s="8" t="s">
        <v>22</v>
      </c>
      <c r="T7" s="10" t="s">
        <v>80</v>
      </c>
      <c r="U7" s="10" t="s">
        <v>30</v>
      </c>
      <c r="V7" s="10" t="s">
        <v>27</v>
      </c>
      <c r="W7" s="10" t="s">
        <v>31</v>
      </c>
      <c r="X7" s="10" t="s">
        <v>29</v>
      </c>
      <c r="Y7" s="10" t="s">
        <v>73</v>
      </c>
      <c r="Z7" s="8" t="s">
        <v>25</v>
      </c>
      <c r="AA7" s="8" t="s">
        <v>22</v>
      </c>
      <c r="AB7" s="8" t="s">
        <v>25</v>
      </c>
      <c r="AC7" s="8" t="s">
        <v>22</v>
      </c>
      <c r="AD7" s="8" t="s">
        <v>21</v>
      </c>
      <c r="AE7" s="8" t="s">
        <v>22</v>
      </c>
      <c r="AF7" s="10" t="s">
        <v>80</v>
      </c>
      <c r="AG7" s="12" t="s">
        <v>27</v>
      </c>
      <c r="AH7" s="12" t="s">
        <v>28</v>
      </c>
      <c r="AI7" s="12" t="s">
        <v>32</v>
      </c>
      <c r="AJ7" s="10"/>
      <c r="AK7" s="8" t="s">
        <v>21</v>
      </c>
      <c r="AL7" s="8" t="s">
        <v>22</v>
      </c>
      <c r="AM7" s="10" t="s">
        <v>80</v>
      </c>
      <c r="AN7" s="12" t="s">
        <v>27</v>
      </c>
      <c r="AO7" s="12" t="s">
        <v>28</v>
      </c>
      <c r="AP7" s="12" t="s">
        <v>32</v>
      </c>
      <c r="AQ7" s="12" t="s">
        <v>21</v>
      </c>
      <c r="AR7" s="12" t="s">
        <v>22</v>
      </c>
      <c r="AS7" s="8" t="s">
        <v>21</v>
      </c>
      <c r="AT7" s="8" t="s">
        <v>22</v>
      </c>
      <c r="AU7" s="9" t="s">
        <v>21</v>
      </c>
      <c r="AV7" s="9" t="s">
        <v>22</v>
      </c>
      <c r="AW7" s="12" t="s">
        <v>27</v>
      </c>
      <c r="AX7" s="13"/>
      <c r="AY7" s="8" t="s">
        <v>21</v>
      </c>
      <c r="AZ7" s="8" t="s">
        <v>22</v>
      </c>
      <c r="BA7" s="10" t="s">
        <v>80</v>
      </c>
      <c r="BB7" s="9" t="s">
        <v>21</v>
      </c>
      <c r="BC7" s="9" t="s">
        <v>33</v>
      </c>
      <c r="BD7" s="10" t="s">
        <v>80</v>
      </c>
      <c r="BE7" s="10" t="s">
        <v>27</v>
      </c>
      <c r="BF7" s="10" t="s">
        <v>28</v>
      </c>
      <c r="BG7" s="14" t="s">
        <v>34</v>
      </c>
      <c r="BH7" s="70"/>
      <c r="BI7" s="65"/>
      <c r="BJ7" s="11" t="s">
        <v>21</v>
      </c>
      <c r="BK7" s="15" t="s">
        <v>22</v>
      </c>
      <c r="BL7" s="79"/>
      <c r="BM7" s="12" t="s">
        <v>77</v>
      </c>
      <c r="BN7" s="12" t="s">
        <v>74</v>
      </c>
      <c r="BO7" s="65"/>
      <c r="BP7" s="75"/>
      <c r="BQ7" s="16" t="s">
        <v>35</v>
      </c>
      <c r="BR7" s="16" t="s">
        <v>22</v>
      </c>
      <c r="BS7" s="65"/>
      <c r="BT7" s="82"/>
      <c r="BU7" s="82"/>
      <c r="BV7" s="82"/>
      <c r="BW7" s="82"/>
      <c r="BX7" s="3"/>
      <c r="BY7" s="3"/>
      <c r="BZ7" s="3"/>
    </row>
    <row r="8" spans="1:77" ht="18" customHeight="1">
      <c r="A8" s="8" t="s">
        <v>36</v>
      </c>
      <c r="B8" s="11">
        <v>120</v>
      </c>
      <c r="C8" s="11">
        <v>26.3</v>
      </c>
      <c r="D8" s="8">
        <v>12.6</v>
      </c>
      <c r="E8" s="11">
        <f>C8/B8*100</f>
        <v>21.916666666666668</v>
      </c>
      <c r="F8" s="11">
        <f aca="true" t="shared" si="0" ref="F8:F24">C8/D8*100</f>
        <v>208.73015873015873</v>
      </c>
      <c r="G8" s="11"/>
      <c r="H8" s="11"/>
      <c r="I8" s="11"/>
      <c r="J8" s="8">
        <v>20</v>
      </c>
      <c r="K8" s="11">
        <v>14.9</v>
      </c>
      <c r="L8" s="11">
        <v>3.3</v>
      </c>
      <c r="M8" s="11">
        <f>K8-J8</f>
        <v>-5.1</v>
      </c>
      <c r="N8" s="11">
        <f>K8/J8*100</f>
        <v>74.5</v>
      </c>
      <c r="O8" s="11">
        <f aca="true" t="shared" si="1" ref="O8:O14">K8/L8*100</f>
        <v>451.51515151515156</v>
      </c>
      <c r="P8" s="11">
        <v>518.8</v>
      </c>
      <c r="Q8" s="29">
        <v>166.8</v>
      </c>
      <c r="R8" s="8">
        <v>215</v>
      </c>
      <c r="S8" s="11">
        <v>45.8</v>
      </c>
      <c r="T8" s="8">
        <v>23.5</v>
      </c>
      <c r="U8" s="11">
        <f>S8-R8</f>
        <v>-169.2</v>
      </c>
      <c r="V8" s="11">
        <f aca="true" t="shared" si="2" ref="V8:V24">S8/R8*100</f>
        <v>21.302325581395348</v>
      </c>
      <c r="W8" s="11">
        <f>S8/T8*100</f>
        <v>194.89361702127658</v>
      </c>
      <c r="X8" s="11">
        <v>1693.8</v>
      </c>
      <c r="Y8" s="34">
        <v>483.8</v>
      </c>
      <c r="Z8" s="8">
        <v>5</v>
      </c>
      <c r="AA8" s="11"/>
      <c r="AB8" s="11"/>
      <c r="AC8" s="11"/>
      <c r="AD8" s="8">
        <v>0</v>
      </c>
      <c r="AE8" s="11"/>
      <c r="AF8" s="8">
        <v>0.3</v>
      </c>
      <c r="AG8" s="11"/>
      <c r="AH8" s="11">
        <f>AE8/AF8*100</f>
        <v>0</v>
      </c>
      <c r="AI8" s="11">
        <f>AE8-AD8</f>
        <v>0</v>
      </c>
      <c r="AJ8" s="11" t="s">
        <v>36</v>
      </c>
      <c r="AK8" s="8"/>
      <c r="AL8" s="11">
        <v>3.2</v>
      </c>
      <c r="AM8" s="8"/>
      <c r="AN8" s="11"/>
      <c r="AO8" s="11"/>
      <c r="AP8" s="11">
        <f>AL8-AK8</f>
        <v>3.2</v>
      </c>
      <c r="AQ8" s="11"/>
      <c r="AR8" s="11"/>
      <c r="AS8" s="8"/>
      <c r="AT8" s="17"/>
      <c r="AU8" s="7">
        <v>150</v>
      </c>
      <c r="AV8" s="17">
        <v>73.6</v>
      </c>
      <c r="AW8" s="17">
        <f>AV8/AU8*100</f>
        <v>49.06666666666666</v>
      </c>
      <c r="AX8" s="11"/>
      <c r="AY8" s="11"/>
      <c r="AZ8" s="11">
        <v>2</v>
      </c>
      <c r="BA8" s="8"/>
      <c r="BB8" s="8">
        <v>2.5</v>
      </c>
      <c r="BC8" s="11">
        <v>30.3</v>
      </c>
      <c r="BD8" s="8">
        <v>41.2</v>
      </c>
      <c r="BE8" s="11">
        <f>BC8/BB8*100</f>
        <v>1212</v>
      </c>
      <c r="BF8" s="11">
        <f>BC8/BD8*100</f>
        <v>73.54368932038835</v>
      </c>
      <c r="BG8" s="11">
        <f>BC8-BB8</f>
        <v>27.8</v>
      </c>
      <c r="BH8" s="11">
        <v>0</v>
      </c>
      <c r="BI8" s="11">
        <v>5852</v>
      </c>
      <c r="BJ8" s="11">
        <f>BB8+AY8+AD8+R8+J8+G8+B8+Z8+AB8+AK8+AS8+AU8</f>
        <v>512.5</v>
      </c>
      <c r="BK8" s="17">
        <f aca="true" t="shared" si="3" ref="BK8:BK24">C8+H8+K8+S8+AE8+BC8+AC8+AX8+AA8+AL8+AT8+AZ8+AV8+BH8+AR8</f>
        <v>196.1</v>
      </c>
      <c r="BL8" s="17">
        <v>80.9</v>
      </c>
      <c r="BM8" s="11">
        <f>BK8-BJ8</f>
        <v>-316.4</v>
      </c>
      <c r="BN8" s="11">
        <f>BK8-BL8</f>
        <v>115.19999999999999</v>
      </c>
      <c r="BO8" s="11">
        <f>BK8/BJ8*100</f>
        <v>38.26341463414634</v>
      </c>
      <c r="BP8" s="17">
        <f>BK8/BI8*100</f>
        <v>3.3509911141490085</v>
      </c>
      <c r="BQ8" s="11"/>
      <c r="BR8" s="11"/>
      <c r="BS8" s="8" t="s">
        <v>36</v>
      </c>
      <c r="BT8" s="83" t="s">
        <v>37</v>
      </c>
      <c r="BU8" s="83"/>
      <c r="BV8" s="83"/>
      <c r="BW8" s="83"/>
      <c r="BX8" s="3"/>
      <c r="BY8" s="3"/>
    </row>
    <row r="9" spans="1:77" ht="18" customHeight="1">
      <c r="A9" s="8" t="s">
        <v>38</v>
      </c>
      <c r="B9" s="8">
        <v>80</v>
      </c>
      <c r="C9" s="11">
        <v>38.8</v>
      </c>
      <c r="D9" s="8">
        <v>12.2</v>
      </c>
      <c r="E9" s="11">
        <f aca="true" t="shared" si="4" ref="E9:E23">C9/B9*100</f>
        <v>48.5</v>
      </c>
      <c r="F9" s="11">
        <f t="shared" si="0"/>
        <v>318.0327868852459</v>
      </c>
      <c r="G9" s="11">
        <v>28</v>
      </c>
      <c r="H9" s="11"/>
      <c r="I9" s="11"/>
      <c r="J9" s="8">
        <v>93</v>
      </c>
      <c r="K9" s="11">
        <v>17</v>
      </c>
      <c r="L9" s="11">
        <v>6.6</v>
      </c>
      <c r="M9" s="11">
        <f>K9-J9</f>
        <v>-76</v>
      </c>
      <c r="N9" s="11">
        <f aca="true" t="shared" si="5" ref="N9:N23">K9/J9*100</f>
        <v>18.27956989247312</v>
      </c>
      <c r="O9" s="11">
        <f t="shared" si="1"/>
        <v>257.57575757575756</v>
      </c>
      <c r="P9" s="11">
        <v>1107.8</v>
      </c>
      <c r="Q9" s="30">
        <v>419.6</v>
      </c>
      <c r="R9" s="11">
        <v>290</v>
      </c>
      <c r="S9" s="11">
        <v>24.7</v>
      </c>
      <c r="T9" s="8">
        <v>35.6</v>
      </c>
      <c r="U9" s="11">
        <f aca="true" t="shared" si="6" ref="U9:U24">S9-R9</f>
        <v>-265.3</v>
      </c>
      <c r="V9" s="11">
        <f t="shared" si="2"/>
        <v>8.517241379310345</v>
      </c>
      <c r="W9" s="11">
        <f aca="true" t="shared" si="7" ref="W9:W24">S9/T9*100</f>
        <v>69.3820224719101</v>
      </c>
      <c r="X9" s="11">
        <v>1673.2</v>
      </c>
      <c r="Y9" s="35">
        <v>647.3</v>
      </c>
      <c r="Z9" s="8">
        <v>8</v>
      </c>
      <c r="AA9" s="11">
        <v>1.4</v>
      </c>
      <c r="AB9" s="11"/>
      <c r="AC9" s="11"/>
      <c r="AD9" s="8">
        <v>15</v>
      </c>
      <c r="AE9" s="11">
        <v>5.2</v>
      </c>
      <c r="AF9" s="8">
        <v>10.8</v>
      </c>
      <c r="AG9" s="11">
        <f aca="true" t="shared" si="8" ref="AG9:AG23">AE9/AD9*100</f>
        <v>34.66666666666667</v>
      </c>
      <c r="AH9" s="11">
        <f aca="true" t="shared" si="9" ref="AH9:AH23">AE9/AF9*100</f>
        <v>48.148148148148145</v>
      </c>
      <c r="AI9" s="11">
        <f aca="true" t="shared" si="10" ref="AI9:AI23">AE9-AD9</f>
        <v>-9.8</v>
      </c>
      <c r="AJ9" s="11" t="s">
        <v>38</v>
      </c>
      <c r="AK9" s="8">
        <v>27</v>
      </c>
      <c r="AL9" s="11"/>
      <c r="AM9" s="8"/>
      <c r="AN9" s="11"/>
      <c r="AO9" s="11"/>
      <c r="AP9" s="11">
        <f aca="true" t="shared" si="11" ref="AP9:AP24">AL9-AK9</f>
        <v>-27</v>
      </c>
      <c r="AQ9" s="11"/>
      <c r="AR9" s="11"/>
      <c r="AS9" s="8"/>
      <c r="AT9" s="17"/>
      <c r="AU9" s="7">
        <v>86</v>
      </c>
      <c r="AV9" s="17">
        <v>6.1</v>
      </c>
      <c r="AW9" s="17">
        <f aca="true" t="shared" si="12" ref="AW9:AW24">AV9/AU9*100</f>
        <v>7.093023255813953</v>
      </c>
      <c r="AX9" s="11"/>
      <c r="AY9" s="11"/>
      <c r="AZ9" s="11"/>
      <c r="BA9" s="8"/>
      <c r="BB9" s="8">
        <v>26</v>
      </c>
      <c r="BC9" s="11">
        <v>6.7</v>
      </c>
      <c r="BD9" s="8"/>
      <c r="BE9" s="11">
        <f aca="true" t="shared" si="13" ref="BE9:BE24">BC9/BB9*100</f>
        <v>25.769230769230774</v>
      </c>
      <c r="BF9" s="11"/>
      <c r="BG9" s="11">
        <f aca="true" t="shared" si="14" ref="BG9:BG24">BC9-BB9</f>
        <v>-19.3</v>
      </c>
      <c r="BH9" s="11"/>
      <c r="BI9" s="11">
        <v>5359</v>
      </c>
      <c r="BJ9" s="11">
        <f aca="true" t="shared" si="15" ref="BJ9:BJ22">BB9+AY9+AD9+R9+J9+G9+B9+Z9+AB9+AK9+AS9+AU9</f>
        <v>653</v>
      </c>
      <c r="BK9" s="17">
        <f t="shared" si="3"/>
        <v>99.9</v>
      </c>
      <c r="BL9" s="17">
        <v>67.5</v>
      </c>
      <c r="BM9" s="11">
        <f aca="true" t="shared" si="16" ref="BM9:BM24">BK9-BJ9</f>
        <v>-553.1</v>
      </c>
      <c r="BN9" s="11">
        <f aca="true" t="shared" si="17" ref="BN9:BN24">BK9-BL9</f>
        <v>32.400000000000006</v>
      </c>
      <c r="BO9" s="11">
        <f aca="true" t="shared" si="18" ref="BO9:BO24">BK9/BJ9*100</f>
        <v>15.298621745788669</v>
      </c>
      <c r="BP9" s="17">
        <f aca="true" t="shared" si="19" ref="BP9:BP24">BK9/BI9*100</f>
        <v>1.8641537600298563</v>
      </c>
      <c r="BQ9" s="11"/>
      <c r="BR9" s="11"/>
      <c r="BS9" s="8" t="s">
        <v>38</v>
      </c>
      <c r="BT9" s="83" t="s">
        <v>39</v>
      </c>
      <c r="BU9" s="83"/>
      <c r="BV9" s="83"/>
      <c r="BW9" s="83"/>
      <c r="BX9" s="3"/>
      <c r="BY9" s="3"/>
    </row>
    <row r="10" spans="1:77" ht="18" customHeight="1">
      <c r="A10" s="8" t="s">
        <v>40</v>
      </c>
      <c r="B10" s="11">
        <v>40</v>
      </c>
      <c r="C10" s="11">
        <v>23.6</v>
      </c>
      <c r="D10" s="8">
        <v>14.4</v>
      </c>
      <c r="E10" s="11">
        <f t="shared" si="4"/>
        <v>59.00000000000001</v>
      </c>
      <c r="F10" s="11">
        <f t="shared" si="0"/>
        <v>163.88888888888889</v>
      </c>
      <c r="G10" s="11"/>
      <c r="H10" s="11"/>
      <c r="I10" s="11"/>
      <c r="J10" s="8">
        <v>10</v>
      </c>
      <c r="K10" s="11">
        <v>11.8</v>
      </c>
      <c r="L10" s="8">
        <v>2</v>
      </c>
      <c r="M10" s="11">
        <f aca="true" t="shared" si="20" ref="M10:M24">K10-J10</f>
        <v>1.8000000000000007</v>
      </c>
      <c r="N10" s="11">
        <f t="shared" si="5"/>
        <v>118.00000000000001</v>
      </c>
      <c r="O10" s="11">
        <f t="shared" si="1"/>
        <v>590</v>
      </c>
      <c r="P10" s="11">
        <v>224.7</v>
      </c>
      <c r="Q10" s="30">
        <v>65.9</v>
      </c>
      <c r="R10" s="8">
        <v>166</v>
      </c>
      <c r="S10" s="40">
        <v>0.5</v>
      </c>
      <c r="T10" s="8">
        <v>33</v>
      </c>
      <c r="U10" s="11">
        <f t="shared" si="6"/>
        <v>-165.5</v>
      </c>
      <c r="V10" s="40">
        <f t="shared" si="2"/>
        <v>0.30120481927710846</v>
      </c>
      <c r="W10" s="11">
        <f t="shared" si="7"/>
        <v>1.5151515151515151</v>
      </c>
      <c r="X10" s="11">
        <v>1851</v>
      </c>
      <c r="Y10" s="35">
        <v>356.2</v>
      </c>
      <c r="Z10" s="8">
        <v>2</v>
      </c>
      <c r="AA10" s="11"/>
      <c r="AB10" s="11"/>
      <c r="AC10" s="11"/>
      <c r="AD10" s="8">
        <v>30</v>
      </c>
      <c r="AE10" s="11"/>
      <c r="AF10" s="8">
        <v>28.3</v>
      </c>
      <c r="AG10" s="11">
        <f t="shared" si="8"/>
        <v>0</v>
      </c>
      <c r="AH10" s="11">
        <f t="shared" si="9"/>
        <v>0</v>
      </c>
      <c r="AI10" s="11">
        <f t="shared" si="10"/>
        <v>-30</v>
      </c>
      <c r="AJ10" s="11" t="s">
        <v>40</v>
      </c>
      <c r="AK10" s="8"/>
      <c r="AL10" s="11">
        <v>20.5</v>
      </c>
      <c r="AM10" s="8"/>
      <c r="AN10" s="11"/>
      <c r="AO10" s="11"/>
      <c r="AP10" s="11">
        <f t="shared" si="11"/>
        <v>20.5</v>
      </c>
      <c r="AQ10" s="11"/>
      <c r="AR10" s="11"/>
      <c r="AS10" s="8"/>
      <c r="AT10" s="17"/>
      <c r="AU10" s="7">
        <v>50</v>
      </c>
      <c r="AV10" s="17"/>
      <c r="AW10" s="17">
        <f t="shared" si="12"/>
        <v>0</v>
      </c>
      <c r="AX10" s="11"/>
      <c r="AY10" s="11"/>
      <c r="AZ10" s="11"/>
      <c r="BA10" s="8"/>
      <c r="BB10" s="11">
        <v>7.5</v>
      </c>
      <c r="BC10" s="11"/>
      <c r="BD10" s="8"/>
      <c r="BE10" s="11">
        <f t="shared" si="13"/>
        <v>0</v>
      </c>
      <c r="BF10" s="11">
        <v>0</v>
      </c>
      <c r="BG10" s="11">
        <f t="shared" si="14"/>
        <v>-7.5</v>
      </c>
      <c r="BH10" s="11"/>
      <c r="BI10" s="11">
        <v>3281</v>
      </c>
      <c r="BJ10" s="11">
        <f t="shared" si="15"/>
        <v>305.5</v>
      </c>
      <c r="BK10" s="17">
        <f t="shared" si="3"/>
        <v>56.400000000000006</v>
      </c>
      <c r="BL10" s="17">
        <v>77.7</v>
      </c>
      <c r="BM10" s="11">
        <f t="shared" si="16"/>
        <v>-249.1</v>
      </c>
      <c r="BN10" s="11">
        <f t="shared" si="17"/>
        <v>-21.299999999999997</v>
      </c>
      <c r="BO10" s="11">
        <f t="shared" si="18"/>
        <v>18.461538461538463</v>
      </c>
      <c r="BP10" s="17">
        <f t="shared" si="19"/>
        <v>1.7189881133800673</v>
      </c>
      <c r="BQ10" s="11"/>
      <c r="BR10" s="11"/>
      <c r="BS10" s="8" t="s">
        <v>40</v>
      </c>
      <c r="BT10" s="83" t="s">
        <v>41</v>
      </c>
      <c r="BU10" s="83"/>
      <c r="BV10" s="83"/>
      <c r="BW10" s="83"/>
      <c r="BX10" s="3"/>
      <c r="BY10" s="3"/>
    </row>
    <row r="11" spans="1:77" ht="18" customHeight="1">
      <c r="A11" s="8" t="s">
        <v>42</v>
      </c>
      <c r="B11" s="11">
        <v>42</v>
      </c>
      <c r="C11" s="11">
        <v>26.7</v>
      </c>
      <c r="D11" s="8">
        <v>20.8</v>
      </c>
      <c r="E11" s="11">
        <f t="shared" si="4"/>
        <v>63.57142857142857</v>
      </c>
      <c r="F11" s="11">
        <f t="shared" si="0"/>
        <v>128.3653846153846</v>
      </c>
      <c r="G11" s="11"/>
      <c r="H11" s="11"/>
      <c r="I11" s="11"/>
      <c r="J11" s="11"/>
      <c r="K11" s="11">
        <v>0.1</v>
      </c>
      <c r="L11" s="11">
        <v>0.2</v>
      </c>
      <c r="M11" s="11">
        <f t="shared" si="20"/>
        <v>0.1</v>
      </c>
      <c r="N11" s="11"/>
      <c r="O11" s="11">
        <f t="shared" si="1"/>
        <v>50</v>
      </c>
      <c r="P11" s="11">
        <v>47.9</v>
      </c>
      <c r="Q11" s="31">
        <v>14.3</v>
      </c>
      <c r="R11" s="8">
        <v>12</v>
      </c>
      <c r="S11" s="11">
        <v>2</v>
      </c>
      <c r="T11" s="8">
        <v>5.8</v>
      </c>
      <c r="U11" s="11">
        <f t="shared" si="6"/>
        <v>-10</v>
      </c>
      <c r="V11" s="11">
        <f t="shared" si="2"/>
        <v>16.666666666666664</v>
      </c>
      <c r="W11" s="11">
        <f t="shared" si="7"/>
        <v>34.48275862068966</v>
      </c>
      <c r="X11" s="11">
        <v>440.3</v>
      </c>
      <c r="Y11" s="35">
        <v>23</v>
      </c>
      <c r="Z11" s="8"/>
      <c r="AA11" s="11"/>
      <c r="AB11" s="11"/>
      <c r="AC11" s="11"/>
      <c r="AD11" s="8">
        <v>45</v>
      </c>
      <c r="AE11" s="11">
        <v>37.4</v>
      </c>
      <c r="AF11" s="8">
        <v>37.2</v>
      </c>
      <c r="AG11" s="11">
        <f t="shared" si="8"/>
        <v>83.11111111111111</v>
      </c>
      <c r="AH11" s="11">
        <f t="shared" si="9"/>
        <v>100.53763440860214</v>
      </c>
      <c r="AI11" s="11">
        <f t="shared" si="10"/>
        <v>-7.600000000000001</v>
      </c>
      <c r="AJ11" s="11" t="s">
        <v>42</v>
      </c>
      <c r="AK11" s="8">
        <v>5.7</v>
      </c>
      <c r="AL11" s="11">
        <v>1.5</v>
      </c>
      <c r="AM11" s="8"/>
      <c r="AN11" s="11"/>
      <c r="AO11" s="11"/>
      <c r="AP11" s="11">
        <f t="shared" si="11"/>
        <v>-4.2</v>
      </c>
      <c r="AQ11" s="11"/>
      <c r="AR11" s="11"/>
      <c r="AS11" s="8"/>
      <c r="AT11" s="17"/>
      <c r="AU11" s="7">
        <v>10.2</v>
      </c>
      <c r="AV11" s="17"/>
      <c r="AW11" s="17">
        <f t="shared" si="12"/>
        <v>0</v>
      </c>
      <c r="AX11" s="11"/>
      <c r="AY11" s="11"/>
      <c r="AZ11" s="11"/>
      <c r="BA11" s="8"/>
      <c r="BB11" s="8">
        <v>10</v>
      </c>
      <c r="BC11" s="11"/>
      <c r="BD11" s="8">
        <v>4.5</v>
      </c>
      <c r="BE11" s="11">
        <f t="shared" si="13"/>
        <v>0</v>
      </c>
      <c r="BF11" s="11">
        <f>BC11/BD11*100</f>
        <v>0</v>
      </c>
      <c r="BG11" s="11">
        <f t="shared" si="14"/>
        <v>-10</v>
      </c>
      <c r="BH11" s="11"/>
      <c r="BI11" s="11">
        <v>1166</v>
      </c>
      <c r="BJ11" s="11">
        <f t="shared" si="15"/>
        <v>124.9</v>
      </c>
      <c r="BK11" s="17">
        <f t="shared" si="3"/>
        <v>67.7</v>
      </c>
      <c r="BL11" s="17">
        <v>81.3</v>
      </c>
      <c r="BM11" s="11">
        <f t="shared" si="16"/>
        <v>-57.2</v>
      </c>
      <c r="BN11" s="11">
        <f t="shared" si="17"/>
        <v>-13.599999999999994</v>
      </c>
      <c r="BO11" s="11">
        <f t="shared" si="18"/>
        <v>54.203362690152126</v>
      </c>
      <c r="BP11" s="17">
        <f t="shared" si="19"/>
        <v>5.806174957118353</v>
      </c>
      <c r="BQ11" s="11"/>
      <c r="BR11" s="11"/>
      <c r="BS11" s="8" t="s">
        <v>42</v>
      </c>
      <c r="BT11" s="84" t="s">
        <v>43</v>
      </c>
      <c r="BU11" s="84"/>
      <c r="BV11" s="84"/>
      <c r="BW11" s="84"/>
      <c r="BX11" s="3"/>
      <c r="BY11" s="3"/>
    </row>
    <row r="12" spans="1:77" ht="18" customHeight="1">
      <c r="A12" s="8" t="s">
        <v>44</v>
      </c>
      <c r="B12" s="11">
        <v>25</v>
      </c>
      <c r="C12" s="11">
        <v>1.1</v>
      </c>
      <c r="D12" s="8">
        <v>2.5</v>
      </c>
      <c r="E12" s="11">
        <f t="shared" si="4"/>
        <v>4.4</v>
      </c>
      <c r="F12" s="11">
        <f t="shared" si="0"/>
        <v>44.00000000000001</v>
      </c>
      <c r="G12" s="11"/>
      <c r="H12" s="11"/>
      <c r="I12" s="11"/>
      <c r="J12" s="8">
        <v>2</v>
      </c>
      <c r="K12" s="11"/>
      <c r="L12" s="8">
        <v>2</v>
      </c>
      <c r="M12" s="11">
        <f t="shared" si="20"/>
        <v>-2</v>
      </c>
      <c r="N12" s="11">
        <f t="shared" si="5"/>
        <v>0</v>
      </c>
      <c r="O12" s="11">
        <f t="shared" si="1"/>
        <v>0</v>
      </c>
      <c r="P12" s="11">
        <v>114.8</v>
      </c>
      <c r="Q12" s="31">
        <v>7.7</v>
      </c>
      <c r="R12" s="8">
        <v>12</v>
      </c>
      <c r="S12" s="40">
        <v>0.4</v>
      </c>
      <c r="T12" s="8">
        <v>11.3</v>
      </c>
      <c r="U12" s="11">
        <f t="shared" si="6"/>
        <v>-11.6</v>
      </c>
      <c r="V12" s="11">
        <f t="shared" si="2"/>
        <v>3.3333333333333335</v>
      </c>
      <c r="W12" s="11">
        <f t="shared" si="7"/>
        <v>3.5398230088495577</v>
      </c>
      <c r="X12" s="11">
        <v>512.5</v>
      </c>
      <c r="Y12" s="35">
        <v>23.9</v>
      </c>
      <c r="Z12" s="8">
        <v>2</v>
      </c>
      <c r="AA12" s="11"/>
      <c r="AB12" s="11"/>
      <c r="AC12" s="11"/>
      <c r="AD12" s="8">
        <v>40</v>
      </c>
      <c r="AE12" s="11">
        <v>3</v>
      </c>
      <c r="AF12" s="8">
        <v>7.4</v>
      </c>
      <c r="AG12" s="11">
        <f t="shared" si="8"/>
        <v>7.5</v>
      </c>
      <c r="AH12" s="11">
        <f t="shared" si="9"/>
        <v>40.54054054054054</v>
      </c>
      <c r="AI12" s="11">
        <f t="shared" si="10"/>
        <v>-37</v>
      </c>
      <c r="AJ12" s="11" t="s">
        <v>44</v>
      </c>
      <c r="AK12" s="8"/>
      <c r="AL12" s="11"/>
      <c r="AM12" s="8"/>
      <c r="AN12" s="11"/>
      <c r="AO12" s="11"/>
      <c r="AP12" s="11">
        <f t="shared" si="11"/>
        <v>0</v>
      </c>
      <c r="AQ12" s="11"/>
      <c r="AR12" s="11"/>
      <c r="AS12" s="8"/>
      <c r="AT12" s="17"/>
      <c r="AU12" s="7">
        <v>60</v>
      </c>
      <c r="AV12" s="17">
        <v>2.1</v>
      </c>
      <c r="AW12" s="17">
        <f t="shared" si="12"/>
        <v>3.5000000000000004</v>
      </c>
      <c r="AX12" s="11"/>
      <c r="AY12" s="11"/>
      <c r="AZ12" s="11"/>
      <c r="BA12" s="8"/>
      <c r="BB12" s="8">
        <v>15</v>
      </c>
      <c r="BC12" s="11"/>
      <c r="BD12" s="8">
        <v>11.5</v>
      </c>
      <c r="BE12" s="11">
        <f t="shared" si="13"/>
        <v>0</v>
      </c>
      <c r="BF12" s="11">
        <f>BC12/BD12*100</f>
        <v>0</v>
      </c>
      <c r="BG12" s="11">
        <f t="shared" si="14"/>
        <v>-15</v>
      </c>
      <c r="BH12" s="11"/>
      <c r="BI12" s="11">
        <v>1409</v>
      </c>
      <c r="BJ12" s="11">
        <f t="shared" si="15"/>
        <v>156</v>
      </c>
      <c r="BK12" s="17">
        <f t="shared" si="3"/>
        <v>6.6</v>
      </c>
      <c r="BL12" s="17">
        <v>37.6</v>
      </c>
      <c r="BM12" s="11">
        <f t="shared" si="16"/>
        <v>-149.4</v>
      </c>
      <c r="BN12" s="11">
        <f t="shared" si="17"/>
        <v>-31</v>
      </c>
      <c r="BO12" s="40">
        <f t="shared" si="18"/>
        <v>4.23076923076923</v>
      </c>
      <c r="BP12" s="17">
        <f t="shared" si="19"/>
        <v>0.46841731724627395</v>
      </c>
      <c r="BQ12" s="11"/>
      <c r="BR12" s="11"/>
      <c r="BS12" s="8" t="s">
        <v>44</v>
      </c>
      <c r="BT12" s="83" t="s">
        <v>45</v>
      </c>
      <c r="BU12" s="83"/>
      <c r="BV12" s="83"/>
      <c r="BW12" s="83"/>
      <c r="BX12" s="3"/>
      <c r="BY12" s="3"/>
    </row>
    <row r="13" spans="1:77" ht="18" customHeight="1">
      <c r="A13" s="8" t="s">
        <v>46</v>
      </c>
      <c r="B13" s="8">
        <v>25</v>
      </c>
      <c r="C13" s="11">
        <v>0.5</v>
      </c>
      <c r="D13" s="8">
        <v>0.8</v>
      </c>
      <c r="E13" s="11">
        <f t="shared" si="4"/>
        <v>2</v>
      </c>
      <c r="F13" s="11">
        <f t="shared" si="0"/>
        <v>62.5</v>
      </c>
      <c r="G13" s="11"/>
      <c r="H13" s="11"/>
      <c r="I13" s="11"/>
      <c r="J13" s="8">
        <v>15</v>
      </c>
      <c r="K13" s="11">
        <v>1.2</v>
      </c>
      <c r="L13" s="8">
        <v>2</v>
      </c>
      <c r="M13" s="11">
        <f t="shared" si="20"/>
        <v>-13.8</v>
      </c>
      <c r="N13" s="11">
        <f t="shared" si="5"/>
        <v>8</v>
      </c>
      <c r="O13" s="11">
        <f t="shared" si="1"/>
        <v>60</v>
      </c>
      <c r="P13" s="11">
        <v>185.7</v>
      </c>
      <c r="Q13" s="32">
        <v>39.5</v>
      </c>
      <c r="R13" s="11">
        <v>90</v>
      </c>
      <c r="S13" s="11">
        <v>6.2</v>
      </c>
      <c r="T13" s="8">
        <v>7.1</v>
      </c>
      <c r="U13" s="11">
        <f t="shared" si="6"/>
        <v>-83.8</v>
      </c>
      <c r="V13" s="11">
        <f t="shared" si="2"/>
        <v>6.888888888888889</v>
      </c>
      <c r="W13" s="11">
        <f t="shared" si="7"/>
        <v>87.32394366197184</v>
      </c>
      <c r="X13" s="11">
        <v>711.9</v>
      </c>
      <c r="Y13" s="35">
        <v>157.5</v>
      </c>
      <c r="Z13" s="8">
        <v>5</v>
      </c>
      <c r="AA13" s="11">
        <v>1.7</v>
      </c>
      <c r="AB13" s="11"/>
      <c r="AC13" s="11"/>
      <c r="AD13" s="8">
        <v>28</v>
      </c>
      <c r="AE13" s="11">
        <v>2.7</v>
      </c>
      <c r="AF13" s="8">
        <v>18.8</v>
      </c>
      <c r="AG13" s="11">
        <f t="shared" si="8"/>
        <v>9.642857142857144</v>
      </c>
      <c r="AH13" s="11">
        <f t="shared" si="9"/>
        <v>14.361702127659576</v>
      </c>
      <c r="AI13" s="11">
        <f t="shared" si="10"/>
        <v>-25.3</v>
      </c>
      <c r="AJ13" s="11" t="s">
        <v>46</v>
      </c>
      <c r="AK13" s="8">
        <v>0</v>
      </c>
      <c r="AL13" s="11"/>
      <c r="AM13" s="8"/>
      <c r="AN13" s="11"/>
      <c r="AO13" s="11"/>
      <c r="AP13" s="11">
        <f t="shared" si="11"/>
        <v>0</v>
      </c>
      <c r="AQ13" s="11"/>
      <c r="AR13" s="11"/>
      <c r="AS13" s="8"/>
      <c r="AT13" s="17"/>
      <c r="AU13" s="7">
        <v>25</v>
      </c>
      <c r="AV13" s="17"/>
      <c r="AW13" s="17">
        <f t="shared" si="12"/>
        <v>0</v>
      </c>
      <c r="AX13" s="11"/>
      <c r="AY13" s="11"/>
      <c r="AZ13" s="11"/>
      <c r="BA13" s="8"/>
      <c r="BB13" s="8">
        <v>6</v>
      </c>
      <c r="BC13" s="11"/>
      <c r="BD13" s="8"/>
      <c r="BE13" s="11">
        <f t="shared" si="13"/>
        <v>0</v>
      </c>
      <c r="BF13" s="11">
        <v>0</v>
      </c>
      <c r="BG13" s="11">
        <f t="shared" si="14"/>
        <v>-6</v>
      </c>
      <c r="BH13" s="11"/>
      <c r="BI13" s="11">
        <v>2550</v>
      </c>
      <c r="BJ13" s="11">
        <f t="shared" si="15"/>
        <v>194</v>
      </c>
      <c r="BK13" s="17">
        <f t="shared" si="3"/>
        <v>12.3</v>
      </c>
      <c r="BL13" s="17">
        <v>31.5</v>
      </c>
      <c r="BM13" s="11">
        <f t="shared" si="16"/>
        <v>-181.7</v>
      </c>
      <c r="BN13" s="11">
        <f t="shared" si="17"/>
        <v>-19.2</v>
      </c>
      <c r="BO13" s="40">
        <f t="shared" si="18"/>
        <v>6.34020618556701</v>
      </c>
      <c r="BP13" s="17">
        <f t="shared" si="19"/>
        <v>0.48235294117647065</v>
      </c>
      <c r="BQ13" s="11"/>
      <c r="BR13" s="11"/>
      <c r="BS13" s="8" t="s">
        <v>46</v>
      </c>
      <c r="BT13" s="83" t="s">
        <v>47</v>
      </c>
      <c r="BU13" s="83"/>
      <c r="BV13" s="83"/>
      <c r="BW13" s="83"/>
      <c r="BX13" s="3"/>
      <c r="BY13" s="3"/>
    </row>
    <row r="14" spans="1:77" ht="18" customHeight="1">
      <c r="A14" s="8" t="s">
        <v>48</v>
      </c>
      <c r="B14" s="11">
        <v>30</v>
      </c>
      <c r="C14" s="11">
        <v>4.2</v>
      </c>
      <c r="D14" s="8">
        <v>7.3</v>
      </c>
      <c r="E14" s="11">
        <f t="shared" si="4"/>
        <v>14.000000000000002</v>
      </c>
      <c r="F14" s="11">
        <f t="shared" si="0"/>
        <v>57.53424657534247</v>
      </c>
      <c r="G14" s="11"/>
      <c r="H14" s="11"/>
      <c r="I14" s="11"/>
      <c r="J14" s="8">
        <v>10</v>
      </c>
      <c r="K14" s="11">
        <v>6.3</v>
      </c>
      <c r="L14" s="11">
        <v>0.4</v>
      </c>
      <c r="M14" s="11">
        <f t="shared" si="20"/>
        <v>-3.7</v>
      </c>
      <c r="N14" s="11">
        <f t="shared" si="5"/>
        <v>63</v>
      </c>
      <c r="O14" s="11">
        <f t="shared" si="1"/>
        <v>1574.9999999999998</v>
      </c>
      <c r="P14" s="11">
        <v>268.2</v>
      </c>
      <c r="Q14" s="33">
        <v>18.5</v>
      </c>
      <c r="R14" s="11">
        <v>95</v>
      </c>
      <c r="S14" s="11">
        <v>4.1</v>
      </c>
      <c r="T14" s="8">
        <v>4</v>
      </c>
      <c r="U14" s="11">
        <f t="shared" si="6"/>
        <v>-90.9</v>
      </c>
      <c r="V14" s="11">
        <f t="shared" si="2"/>
        <v>4.315789473684211</v>
      </c>
      <c r="W14" s="11">
        <f t="shared" si="7"/>
        <v>102.49999999999999</v>
      </c>
      <c r="X14" s="11">
        <v>916.4</v>
      </c>
      <c r="Y14" s="35">
        <v>213.3</v>
      </c>
      <c r="Z14" s="11">
        <v>1</v>
      </c>
      <c r="AA14" s="11"/>
      <c r="AB14" s="11"/>
      <c r="AC14" s="11"/>
      <c r="AD14" s="11">
        <v>8</v>
      </c>
      <c r="AE14" s="11">
        <v>0.7</v>
      </c>
      <c r="AF14" s="8">
        <v>1.2</v>
      </c>
      <c r="AG14" s="11">
        <f t="shared" si="8"/>
        <v>8.75</v>
      </c>
      <c r="AH14" s="11">
        <f t="shared" si="9"/>
        <v>58.333333333333336</v>
      </c>
      <c r="AI14" s="11">
        <f t="shared" si="10"/>
        <v>-7.3</v>
      </c>
      <c r="AJ14" s="11" t="s">
        <v>48</v>
      </c>
      <c r="AK14" s="11">
        <v>0</v>
      </c>
      <c r="AL14" s="11"/>
      <c r="AM14" s="8"/>
      <c r="AN14" s="11"/>
      <c r="AO14" s="11"/>
      <c r="AP14" s="11">
        <f t="shared" si="11"/>
        <v>0</v>
      </c>
      <c r="AQ14" s="11"/>
      <c r="AR14" s="11"/>
      <c r="AS14" s="8"/>
      <c r="AT14" s="17"/>
      <c r="AU14" s="7">
        <v>45</v>
      </c>
      <c r="AV14" s="17"/>
      <c r="AW14" s="17">
        <f t="shared" si="12"/>
        <v>0</v>
      </c>
      <c r="AX14" s="11"/>
      <c r="AY14" s="11"/>
      <c r="AZ14" s="11"/>
      <c r="BA14" s="8"/>
      <c r="BB14" s="11">
        <v>10</v>
      </c>
      <c r="BC14" s="11">
        <v>27.9</v>
      </c>
      <c r="BD14" s="11"/>
      <c r="BE14" s="11">
        <f t="shared" si="13"/>
        <v>279</v>
      </c>
      <c r="BF14" s="11">
        <v>0</v>
      </c>
      <c r="BG14" s="11">
        <f t="shared" si="14"/>
        <v>17.9</v>
      </c>
      <c r="BH14" s="11"/>
      <c r="BI14" s="11">
        <v>1946</v>
      </c>
      <c r="BJ14" s="11">
        <f t="shared" si="15"/>
        <v>199</v>
      </c>
      <c r="BK14" s="17">
        <f t="shared" si="3"/>
        <v>43.199999999999996</v>
      </c>
      <c r="BL14" s="17">
        <v>99.3</v>
      </c>
      <c r="BM14" s="11">
        <f t="shared" si="16"/>
        <v>-155.8</v>
      </c>
      <c r="BN14" s="11">
        <f t="shared" si="17"/>
        <v>-56.1</v>
      </c>
      <c r="BO14" s="11">
        <f t="shared" si="18"/>
        <v>21.708542713567837</v>
      </c>
      <c r="BP14" s="17">
        <f t="shared" si="19"/>
        <v>2.2199383350462485</v>
      </c>
      <c r="BQ14" s="11"/>
      <c r="BR14" s="11"/>
      <c r="BS14" s="8" t="s">
        <v>48</v>
      </c>
      <c r="BT14" s="83" t="s">
        <v>49</v>
      </c>
      <c r="BU14" s="83"/>
      <c r="BV14" s="83"/>
      <c r="BW14" s="83"/>
      <c r="BX14" s="3"/>
      <c r="BY14" s="3"/>
    </row>
    <row r="15" spans="1:77" ht="18" customHeight="1">
      <c r="A15" s="8" t="s">
        <v>50</v>
      </c>
      <c r="B15" s="8">
        <v>30</v>
      </c>
      <c r="C15" s="11">
        <v>-1.3</v>
      </c>
      <c r="D15" s="8">
        <v>1.1</v>
      </c>
      <c r="E15" s="11">
        <f t="shared" si="4"/>
        <v>-4.333333333333334</v>
      </c>
      <c r="F15" s="11">
        <f t="shared" si="0"/>
        <v>-118.18181818181816</v>
      </c>
      <c r="G15" s="11">
        <v>0</v>
      </c>
      <c r="H15" s="11"/>
      <c r="I15" s="11"/>
      <c r="J15" s="8">
        <v>10</v>
      </c>
      <c r="K15" s="11">
        <v>0.5</v>
      </c>
      <c r="L15" s="8"/>
      <c r="M15" s="11">
        <f t="shared" si="20"/>
        <v>-9.5</v>
      </c>
      <c r="N15" s="11">
        <f t="shared" si="5"/>
        <v>5</v>
      </c>
      <c r="O15" s="11"/>
      <c r="P15" s="11">
        <v>146.1</v>
      </c>
      <c r="Q15" s="31">
        <v>42.1</v>
      </c>
      <c r="R15" s="11">
        <v>129</v>
      </c>
      <c r="S15" s="11">
        <v>9</v>
      </c>
      <c r="T15" s="8">
        <v>2.1</v>
      </c>
      <c r="U15" s="11">
        <f t="shared" si="6"/>
        <v>-120</v>
      </c>
      <c r="V15" s="11">
        <f t="shared" si="2"/>
        <v>6.976744186046512</v>
      </c>
      <c r="W15" s="11">
        <f t="shared" si="7"/>
        <v>428.57142857142856</v>
      </c>
      <c r="X15" s="11">
        <v>709.1</v>
      </c>
      <c r="Y15" s="35">
        <v>317.1</v>
      </c>
      <c r="Z15" s="11">
        <v>0</v>
      </c>
      <c r="AA15" s="11"/>
      <c r="AB15" s="11"/>
      <c r="AC15" s="11"/>
      <c r="AD15" s="8">
        <v>6</v>
      </c>
      <c r="AE15" s="11"/>
      <c r="AF15" s="8">
        <v>2.2</v>
      </c>
      <c r="AG15" s="11">
        <f t="shared" si="8"/>
        <v>0</v>
      </c>
      <c r="AH15" s="11">
        <f t="shared" si="9"/>
        <v>0</v>
      </c>
      <c r="AI15" s="11">
        <f t="shared" si="10"/>
        <v>-6</v>
      </c>
      <c r="AJ15" s="11" t="s">
        <v>50</v>
      </c>
      <c r="AK15" s="8">
        <v>0</v>
      </c>
      <c r="AL15" s="11"/>
      <c r="AM15" s="8"/>
      <c r="AN15" s="11"/>
      <c r="AO15" s="11"/>
      <c r="AP15" s="11">
        <f t="shared" si="11"/>
        <v>0</v>
      </c>
      <c r="AQ15" s="11"/>
      <c r="AR15" s="11"/>
      <c r="AS15" s="8"/>
      <c r="AT15" s="17"/>
      <c r="AU15" s="7">
        <v>70</v>
      </c>
      <c r="AV15" s="17"/>
      <c r="AW15" s="17">
        <f t="shared" si="12"/>
        <v>0</v>
      </c>
      <c r="AX15" s="11"/>
      <c r="AY15" s="11"/>
      <c r="AZ15" s="11"/>
      <c r="BA15" s="8"/>
      <c r="BB15" s="8">
        <v>0</v>
      </c>
      <c r="BC15" s="11"/>
      <c r="BD15" s="8"/>
      <c r="BE15" s="11"/>
      <c r="BF15" s="11"/>
      <c r="BG15" s="11">
        <f t="shared" si="14"/>
        <v>0</v>
      </c>
      <c r="BH15" s="11"/>
      <c r="BI15" s="11">
        <v>1629</v>
      </c>
      <c r="BJ15" s="11">
        <f t="shared" si="15"/>
        <v>245</v>
      </c>
      <c r="BK15" s="17">
        <f t="shared" si="3"/>
        <v>8.2</v>
      </c>
      <c r="BL15" s="17">
        <v>5.4</v>
      </c>
      <c r="BM15" s="11">
        <f t="shared" si="16"/>
        <v>-236.8</v>
      </c>
      <c r="BN15" s="11">
        <f t="shared" si="17"/>
        <v>2.799999999999999</v>
      </c>
      <c r="BO15" s="40">
        <f t="shared" si="18"/>
        <v>3.346938775510204</v>
      </c>
      <c r="BP15" s="17">
        <f t="shared" si="19"/>
        <v>0.5033763044812768</v>
      </c>
      <c r="BQ15" s="11"/>
      <c r="BR15" s="11"/>
      <c r="BS15" s="8" t="s">
        <v>50</v>
      </c>
      <c r="BT15" s="85" t="s">
        <v>51</v>
      </c>
      <c r="BU15" s="86"/>
      <c r="BV15" s="86"/>
      <c r="BW15" s="87"/>
      <c r="BX15" s="3"/>
      <c r="BY15" s="3"/>
    </row>
    <row r="16" spans="1:77" ht="17.25" customHeight="1">
      <c r="A16" s="8" t="s">
        <v>52</v>
      </c>
      <c r="B16" s="11">
        <v>60</v>
      </c>
      <c r="C16" s="11">
        <v>1.7</v>
      </c>
      <c r="D16" s="8">
        <v>1</v>
      </c>
      <c r="E16" s="11">
        <f t="shared" si="4"/>
        <v>2.833333333333333</v>
      </c>
      <c r="F16" s="11">
        <f t="shared" si="0"/>
        <v>170</v>
      </c>
      <c r="G16" s="11"/>
      <c r="H16" s="11"/>
      <c r="I16" s="11"/>
      <c r="J16" s="8">
        <v>10</v>
      </c>
      <c r="K16" s="11">
        <v>4</v>
      </c>
      <c r="L16" s="11">
        <v>5.1</v>
      </c>
      <c r="M16" s="11">
        <f t="shared" si="20"/>
        <v>-6</v>
      </c>
      <c r="N16" s="11">
        <f t="shared" si="5"/>
        <v>40</v>
      </c>
      <c r="O16" s="11">
        <v>100</v>
      </c>
      <c r="P16" s="11">
        <v>127</v>
      </c>
      <c r="Q16" s="31">
        <v>21.5</v>
      </c>
      <c r="R16" s="8">
        <v>52</v>
      </c>
      <c r="S16" s="11">
        <v>5.9</v>
      </c>
      <c r="T16" s="8">
        <v>12</v>
      </c>
      <c r="U16" s="11">
        <f t="shared" si="6"/>
        <v>-46.1</v>
      </c>
      <c r="V16" s="11">
        <f t="shared" si="2"/>
        <v>11.346153846153847</v>
      </c>
      <c r="W16" s="11">
        <f t="shared" si="7"/>
        <v>49.16666666666667</v>
      </c>
      <c r="X16" s="11">
        <v>632.9</v>
      </c>
      <c r="Y16" s="35">
        <v>87.5</v>
      </c>
      <c r="Z16" s="8">
        <v>0</v>
      </c>
      <c r="AA16" s="11"/>
      <c r="AB16" s="11"/>
      <c r="AC16" s="11"/>
      <c r="AD16" s="8">
        <v>50</v>
      </c>
      <c r="AE16" s="11">
        <v>1.2</v>
      </c>
      <c r="AF16" s="8">
        <v>0.6</v>
      </c>
      <c r="AG16" s="11">
        <f t="shared" si="8"/>
        <v>2.4</v>
      </c>
      <c r="AH16" s="11">
        <f t="shared" si="9"/>
        <v>200</v>
      </c>
      <c r="AI16" s="11">
        <f t="shared" si="10"/>
        <v>-48.8</v>
      </c>
      <c r="AJ16" s="11" t="s">
        <v>52</v>
      </c>
      <c r="AK16" s="8">
        <v>37.5</v>
      </c>
      <c r="AL16" s="11"/>
      <c r="AM16" s="8">
        <v>60</v>
      </c>
      <c r="AN16" s="11">
        <f aca="true" t="shared" si="21" ref="AN16:AN24">AL16/AK16*100</f>
        <v>0</v>
      </c>
      <c r="AO16" s="11"/>
      <c r="AP16" s="11">
        <f t="shared" si="11"/>
        <v>-37.5</v>
      </c>
      <c r="AQ16" s="11"/>
      <c r="AR16" s="11"/>
      <c r="AS16" s="8">
        <v>2.5</v>
      </c>
      <c r="AT16" s="17"/>
      <c r="AU16" s="7">
        <v>5</v>
      </c>
      <c r="AV16" s="17"/>
      <c r="AW16" s="17">
        <f t="shared" si="12"/>
        <v>0</v>
      </c>
      <c r="AX16" s="11"/>
      <c r="AY16" s="11"/>
      <c r="AZ16" s="11"/>
      <c r="BA16" s="8"/>
      <c r="BB16" s="8">
        <v>4</v>
      </c>
      <c r="BC16" s="11"/>
      <c r="BD16" s="8"/>
      <c r="BE16" s="11">
        <f t="shared" si="13"/>
        <v>0</v>
      </c>
      <c r="BF16" s="11">
        <v>0</v>
      </c>
      <c r="BG16" s="11">
        <f t="shared" si="14"/>
        <v>-4</v>
      </c>
      <c r="BH16" s="11"/>
      <c r="BI16" s="11">
        <v>1807</v>
      </c>
      <c r="BJ16" s="11">
        <f t="shared" si="15"/>
        <v>221</v>
      </c>
      <c r="BK16" s="17">
        <f t="shared" si="3"/>
        <v>12.8</v>
      </c>
      <c r="BL16" s="17">
        <v>78.7</v>
      </c>
      <c r="BM16" s="11">
        <f t="shared" si="16"/>
        <v>-208.2</v>
      </c>
      <c r="BN16" s="11">
        <f t="shared" si="17"/>
        <v>-65.9</v>
      </c>
      <c r="BO16" s="40">
        <f t="shared" si="18"/>
        <v>5.791855203619909</v>
      </c>
      <c r="BP16" s="17">
        <f t="shared" si="19"/>
        <v>0.7083563918096293</v>
      </c>
      <c r="BQ16" s="11"/>
      <c r="BR16" s="11"/>
      <c r="BS16" s="8" t="s">
        <v>52</v>
      </c>
      <c r="BT16" s="83" t="s">
        <v>53</v>
      </c>
      <c r="BU16" s="83"/>
      <c r="BV16" s="83"/>
      <c r="BW16" s="83"/>
      <c r="BX16" s="3"/>
      <c r="BY16" s="3"/>
    </row>
    <row r="17" spans="1:77" ht="18" customHeight="1">
      <c r="A17" s="8" t="s">
        <v>54</v>
      </c>
      <c r="B17" s="8">
        <v>1000</v>
      </c>
      <c r="C17" s="11">
        <v>115.4</v>
      </c>
      <c r="D17" s="8">
        <v>373.8</v>
      </c>
      <c r="E17" s="11">
        <f t="shared" si="4"/>
        <v>11.540000000000001</v>
      </c>
      <c r="F17" s="11">
        <f t="shared" si="0"/>
        <v>30.8721241305511</v>
      </c>
      <c r="G17" s="11"/>
      <c r="H17" s="11"/>
      <c r="I17" s="11"/>
      <c r="J17" s="8">
        <v>9</v>
      </c>
      <c r="K17" s="11">
        <v>1.1</v>
      </c>
      <c r="L17" s="11">
        <v>6.4</v>
      </c>
      <c r="M17" s="11">
        <f t="shared" si="20"/>
        <v>-7.9</v>
      </c>
      <c r="N17" s="11">
        <f t="shared" si="5"/>
        <v>12.222222222222223</v>
      </c>
      <c r="O17" s="11">
        <f aca="true" t="shared" si="22" ref="O17:O24">K17/L17*100</f>
        <v>17.1875</v>
      </c>
      <c r="P17" s="11">
        <v>143</v>
      </c>
      <c r="Q17" s="31">
        <v>73</v>
      </c>
      <c r="R17" s="8">
        <v>510</v>
      </c>
      <c r="S17" s="11">
        <v>0.2</v>
      </c>
      <c r="T17" s="8">
        <v>0.9</v>
      </c>
      <c r="U17" s="11">
        <f t="shared" si="6"/>
        <v>-509.8</v>
      </c>
      <c r="V17" s="11">
        <f t="shared" si="2"/>
        <v>0.03921568627450981</v>
      </c>
      <c r="W17" s="11">
        <f t="shared" si="7"/>
        <v>22.222222222222225</v>
      </c>
      <c r="X17" s="11">
        <v>65.3</v>
      </c>
      <c r="Y17" s="35">
        <v>30.5</v>
      </c>
      <c r="Z17" s="8">
        <v>1</v>
      </c>
      <c r="AA17" s="11">
        <v>0.7</v>
      </c>
      <c r="AB17" s="11"/>
      <c r="AC17" s="11"/>
      <c r="AD17" s="11">
        <v>13</v>
      </c>
      <c r="AE17" s="11">
        <v>10.4</v>
      </c>
      <c r="AF17" s="8">
        <v>3.9</v>
      </c>
      <c r="AG17" s="11">
        <f t="shared" si="8"/>
        <v>80</v>
      </c>
      <c r="AH17" s="11">
        <f t="shared" si="9"/>
        <v>266.6666666666667</v>
      </c>
      <c r="AI17" s="11">
        <f t="shared" si="10"/>
        <v>-2.5999999999999996</v>
      </c>
      <c r="AJ17" s="11" t="s">
        <v>54</v>
      </c>
      <c r="AK17" s="8">
        <v>15</v>
      </c>
      <c r="AL17" s="11"/>
      <c r="AM17" s="8">
        <v>26.7</v>
      </c>
      <c r="AN17" s="11">
        <f t="shared" si="21"/>
        <v>0</v>
      </c>
      <c r="AO17" s="11">
        <f>AL17/AM17*100</f>
        <v>0</v>
      </c>
      <c r="AP17" s="11">
        <f t="shared" si="11"/>
        <v>-15</v>
      </c>
      <c r="AQ17" s="11"/>
      <c r="AR17" s="11"/>
      <c r="AS17" s="8">
        <v>40</v>
      </c>
      <c r="AT17" s="17"/>
      <c r="AU17" s="7"/>
      <c r="AV17" s="17">
        <v>0.1</v>
      </c>
      <c r="AW17" s="17"/>
      <c r="AX17" s="11"/>
      <c r="AY17" s="11"/>
      <c r="AZ17" s="11">
        <v>2.2</v>
      </c>
      <c r="BA17" s="8"/>
      <c r="BB17" s="8">
        <v>0</v>
      </c>
      <c r="BC17" s="11"/>
      <c r="BD17" s="8"/>
      <c r="BE17" s="11">
        <v>0</v>
      </c>
      <c r="BF17" s="11">
        <v>0</v>
      </c>
      <c r="BG17" s="11">
        <f t="shared" si="14"/>
        <v>0</v>
      </c>
      <c r="BH17" s="11"/>
      <c r="BI17" s="11">
        <v>10672</v>
      </c>
      <c r="BJ17" s="11">
        <f t="shared" si="15"/>
        <v>1588</v>
      </c>
      <c r="BK17" s="17">
        <f t="shared" si="3"/>
        <v>130.1</v>
      </c>
      <c r="BL17" s="17">
        <v>412.5</v>
      </c>
      <c r="BM17" s="11">
        <f t="shared" si="16"/>
        <v>-1457.9</v>
      </c>
      <c r="BN17" s="11">
        <f t="shared" si="17"/>
        <v>-282.4</v>
      </c>
      <c r="BO17" s="11">
        <f t="shared" si="18"/>
        <v>8.192695214105793</v>
      </c>
      <c r="BP17" s="17">
        <f t="shared" si="19"/>
        <v>1.2190779610194902</v>
      </c>
      <c r="BQ17" s="11"/>
      <c r="BR17" s="11"/>
      <c r="BS17" s="8" t="s">
        <v>54</v>
      </c>
      <c r="BT17" s="83" t="s">
        <v>55</v>
      </c>
      <c r="BU17" s="83"/>
      <c r="BV17" s="83"/>
      <c r="BW17" s="83"/>
      <c r="BX17" s="3"/>
      <c r="BY17" s="3"/>
    </row>
    <row r="18" spans="1:77" ht="18" customHeight="1">
      <c r="A18" s="8" t="s">
        <v>56</v>
      </c>
      <c r="B18" s="11">
        <v>30</v>
      </c>
      <c r="C18" s="11">
        <v>2.2</v>
      </c>
      <c r="D18" s="8">
        <v>4.3</v>
      </c>
      <c r="E18" s="11">
        <f t="shared" si="4"/>
        <v>7.333333333333333</v>
      </c>
      <c r="F18" s="11">
        <f t="shared" si="0"/>
        <v>51.162790697674424</v>
      </c>
      <c r="G18" s="11"/>
      <c r="H18" s="11"/>
      <c r="I18" s="11"/>
      <c r="J18" s="8">
        <v>10</v>
      </c>
      <c r="K18" s="11">
        <v>1</v>
      </c>
      <c r="L18" s="11">
        <v>0.9</v>
      </c>
      <c r="M18" s="11">
        <f t="shared" si="20"/>
        <v>-9</v>
      </c>
      <c r="N18" s="11">
        <f t="shared" si="5"/>
        <v>10</v>
      </c>
      <c r="O18" s="11">
        <f t="shared" si="22"/>
        <v>111.11111111111111</v>
      </c>
      <c r="P18" s="11">
        <v>183.3</v>
      </c>
      <c r="Q18" s="31">
        <v>44.2</v>
      </c>
      <c r="R18" s="8">
        <v>130</v>
      </c>
      <c r="S18" s="11">
        <v>14.1</v>
      </c>
      <c r="T18" s="8">
        <v>17.2</v>
      </c>
      <c r="U18" s="11">
        <f t="shared" si="6"/>
        <v>-115.9</v>
      </c>
      <c r="V18" s="11">
        <f t="shared" si="2"/>
        <v>10.846153846153845</v>
      </c>
      <c r="W18" s="11">
        <f t="shared" si="7"/>
        <v>81.97674418604652</v>
      </c>
      <c r="X18" s="11">
        <v>1503.1</v>
      </c>
      <c r="Y18" s="35">
        <v>255.9</v>
      </c>
      <c r="Z18" s="8">
        <v>0</v>
      </c>
      <c r="AA18" s="11"/>
      <c r="AB18" s="11"/>
      <c r="AC18" s="11"/>
      <c r="AD18" s="8">
        <v>30</v>
      </c>
      <c r="AE18" s="11">
        <v>3.3</v>
      </c>
      <c r="AF18" s="8">
        <v>12.9</v>
      </c>
      <c r="AG18" s="11">
        <f t="shared" si="8"/>
        <v>11</v>
      </c>
      <c r="AH18" s="11">
        <f t="shared" si="9"/>
        <v>25.581395348837205</v>
      </c>
      <c r="AI18" s="11">
        <f t="shared" si="10"/>
        <v>-26.7</v>
      </c>
      <c r="AJ18" s="11" t="s">
        <v>56</v>
      </c>
      <c r="AK18" s="11">
        <v>0</v>
      </c>
      <c r="AL18" s="11">
        <v>1.8</v>
      </c>
      <c r="AM18" s="8">
        <v>1.6</v>
      </c>
      <c r="AN18" s="11"/>
      <c r="AO18" s="11"/>
      <c r="AP18" s="11">
        <f t="shared" si="11"/>
        <v>1.8</v>
      </c>
      <c r="AQ18" s="11"/>
      <c r="AR18" s="11"/>
      <c r="AS18" s="8"/>
      <c r="AT18" s="17"/>
      <c r="AU18" s="7">
        <v>70</v>
      </c>
      <c r="AV18" s="17"/>
      <c r="AW18" s="17">
        <f t="shared" si="12"/>
        <v>0</v>
      </c>
      <c r="AX18" s="11"/>
      <c r="AY18" s="11"/>
      <c r="AZ18" s="11"/>
      <c r="BA18" s="8"/>
      <c r="BB18" s="8">
        <v>10</v>
      </c>
      <c r="BC18" s="11"/>
      <c r="BD18" s="8"/>
      <c r="BE18" s="11">
        <f t="shared" si="13"/>
        <v>0</v>
      </c>
      <c r="BF18" s="11"/>
      <c r="BG18" s="11">
        <f t="shared" si="14"/>
        <v>-10</v>
      </c>
      <c r="BH18" s="11"/>
      <c r="BI18" s="11">
        <v>2704</v>
      </c>
      <c r="BJ18" s="11">
        <f t="shared" si="15"/>
        <v>280</v>
      </c>
      <c r="BK18" s="17">
        <f t="shared" si="3"/>
        <v>22.400000000000002</v>
      </c>
      <c r="BL18" s="17">
        <v>37.2</v>
      </c>
      <c r="BM18" s="11">
        <f t="shared" si="16"/>
        <v>-257.6</v>
      </c>
      <c r="BN18" s="11">
        <f t="shared" si="17"/>
        <v>-14.8</v>
      </c>
      <c r="BO18" s="11">
        <f t="shared" si="18"/>
        <v>8</v>
      </c>
      <c r="BP18" s="17">
        <f t="shared" si="19"/>
        <v>0.8284023668639053</v>
      </c>
      <c r="BQ18" s="11"/>
      <c r="BR18" s="11"/>
      <c r="BS18" s="8" t="s">
        <v>56</v>
      </c>
      <c r="BT18" s="83" t="s">
        <v>57</v>
      </c>
      <c r="BU18" s="83"/>
      <c r="BV18" s="83"/>
      <c r="BW18" s="83"/>
      <c r="BX18" s="3"/>
      <c r="BY18" s="3"/>
    </row>
    <row r="19" spans="1:77" ht="18" customHeight="1">
      <c r="A19" s="8" t="s">
        <v>58</v>
      </c>
      <c r="B19" s="11">
        <v>25</v>
      </c>
      <c r="C19" s="11">
        <v>7.6</v>
      </c>
      <c r="D19" s="8">
        <v>6.5</v>
      </c>
      <c r="E19" s="11">
        <f t="shared" si="4"/>
        <v>30.4</v>
      </c>
      <c r="F19" s="11">
        <f t="shared" si="0"/>
        <v>116.9230769230769</v>
      </c>
      <c r="G19" s="11">
        <v>1</v>
      </c>
      <c r="H19" s="11"/>
      <c r="I19" s="11">
        <f>H19/G19*100</f>
        <v>0</v>
      </c>
      <c r="J19" s="8">
        <v>15</v>
      </c>
      <c r="K19" s="11">
        <v>2.8</v>
      </c>
      <c r="L19" s="11">
        <v>0.4</v>
      </c>
      <c r="M19" s="11">
        <f t="shared" si="20"/>
        <v>-12.2</v>
      </c>
      <c r="N19" s="11">
        <f t="shared" si="5"/>
        <v>18.666666666666664</v>
      </c>
      <c r="O19" s="11">
        <f t="shared" si="22"/>
        <v>699.9999999999999</v>
      </c>
      <c r="P19" s="11">
        <v>121.4</v>
      </c>
      <c r="Q19" s="31">
        <v>53</v>
      </c>
      <c r="R19" s="8">
        <v>35</v>
      </c>
      <c r="S19" s="18">
        <v>3.2</v>
      </c>
      <c r="T19" s="8">
        <v>8</v>
      </c>
      <c r="U19" s="11">
        <f t="shared" si="6"/>
        <v>-31.8</v>
      </c>
      <c r="V19" s="11">
        <f t="shared" si="2"/>
        <v>9.142857142857142</v>
      </c>
      <c r="W19" s="11">
        <f t="shared" si="7"/>
        <v>40</v>
      </c>
      <c r="X19" s="11">
        <v>490.1</v>
      </c>
      <c r="Y19" s="35">
        <v>59.8</v>
      </c>
      <c r="Z19" s="8">
        <v>1</v>
      </c>
      <c r="AA19" s="11"/>
      <c r="AB19" s="11"/>
      <c r="AC19" s="11"/>
      <c r="AD19" s="8">
        <v>9</v>
      </c>
      <c r="AE19" s="11"/>
      <c r="AF19" s="8">
        <v>2</v>
      </c>
      <c r="AG19" s="11">
        <f t="shared" si="8"/>
        <v>0</v>
      </c>
      <c r="AH19" s="11">
        <f t="shared" si="9"/>
        <v>0</v>
      </c>
      <c r="AI19" s="11">
        <f t="shared" si="10"/>
        <v>-9</v>
      </c>
      <c r="AJ19" s="11" t="s">
        <v>58</v>
      </c>
      <c r="AK19" s="8">
        <v>0</v>
      </c>
      <c r="AL19" s="11"/>
      <c r="AM19" s="8"/>
      <c r="AN19" s="11"/>
      <c r="AO19" s="11"/>
      <c r="AP19" s="11">
        <f t="shared" si="11"/>
        <v>0</v>
      </c>
      <c r="AQ19" s="11"/>
      <c r="AR19" s="11"/>
      <c r="AS19" s="11">
        <v>1</v>
      </c>
      <c r="AT19" s="17"/>
      <c r="AU19" s="7">
        <v>90</v>
      </c>
      <c r="AV19" s="17">
        <v>2.6</v>
      </c>
      <c r="AW19" s="17">
        <f t="shared" si="12"/>
        <v>2.8888888888888893</v>
      </c>
      <c r="AX19" s="11"/>
      <c r="AY19" s="11"/>
      <c r="AZ19" s="11"/>
      <c r="BA19" s="8"/>
      <c r="BB19" s="8">
        <v>0.2</v>
      </c>
      <c r="BC19" s="11"/>
      <c r="BD19" s="8">
        <v>5.4</v>
      </c>
      <c r="BE19" s="19">
        <f t="shared" si="13"/>
        <v>0</v>
      </c>
      <c r="BF19" s="11">
        <f>BC19/BD19*100</f>
        <v>0</v>
      </c>
      <c r="BG19" s="11">
        <f t="shared" si="14"/>
        <v>-0.2</v>
      </c>
      <c r="BH19" s="11"/>
      <c r="BI19" s="11">
        <v>1616</v>
      </c>
      <c r="BJ19" s="11">
        <f t="shared" si="15"/>
        <v>177.2</v>
      </c>
      <c r="BK19" s="17">
        <f t="shared" si="3"/>
        <v>16.2</v>
      </c>
      <c r="BL19" s="17">
        <v>26.6</v>
      </c>
      <c r="BM19" s="11">
        <f t="shared" si="16"/>
        <v>-161</v>
      </c>
      <c r="BN19" s="11">
        <f t="shared" si="17"/>
        <v>-10.400000000000002</v>
      </c>
      <c r="BO19" s="11">
        <f t="shared" si="18"/>
        <v>9.142212189616252</v>
      </c>
      <c r="BP19" s="17">
        <f t="shared" si="19"/>
        <v>1.0024752475247525</v>
      </c>
      <c r="BQ19" s="11"/>
      <c r="BR19" s="11"/>
      <c r="BS19" s="8" t="s">
        <v>58</v>
      </c>
      <c r="BT19" s="83" t="s">
        <v>59</v>
      </c>
      <c r="BU19" s="83"/>
      <c r="BV19" s="83"/>
      <c r="BW19" s="83"/>
      <c r="BX19" s="3"/>
      <c r="BY19" s="3"/>
    </row>
    <row r="20" spans="1:77" ht="18" customHeight="1">
      <c r="A20" s="8" t="s">
        <v>60</v>
      </c>
      <c r="B20" s="11">
        <v>50</v>
      </c>
      <c r="C20" s="11">
        <v>27.7</v>
      </c>
      <c r="D20" s="8">
        <v>24</v>
      </c>
      <c r="E20" s="11">
        <f t="shared" si="4"/>
        <v>55.39999999999999</v>
      </c>
      <c r="F20" s="11">
        <f t="shared" si="0"/>
        <v>115.41666666666666</v>
      </c>
      <c r="G20" s="11"/>
      <c r="H20" s="11"/>
      <c r="I20" s="11"/>
      <c r="J20" s="8">
        <v>50</v>
      </c>
      <c r="K20" s="11">
        <v>0.4</v>
      </c>
      <c r="L20" s="11">
        <v>9.9</v>
      </c>
      <c r="M20" s="11">
        <f t="shared" si="20"/>
        <v>-49.6</v>
      </c>
      <c r="N20" s="11">
        <f t="shared" si="5"/>
        <v>0.8</v>
      </c>
      <c r="O20" s="11">
        <f t="shared" si="22"/>
        <v>4.040404040404041</v>
      </c>
      <c r="P20" s="11">
        <v>327.9</v>
      </c>
      <c r="Q20" s="31">
        <v>80.3</v>
      </c>
      <c r="R20" s="11">
        <v>50</v>
      </c>
      <c r="S20" s="11">
        <v>4</v>
      </c>
      <c r="T20" s="8">
        <v>7.9</v>
      </c>
      <c r="U20" s="11">
        <f t="shared" si="6"/>
        <v>-46</v>
      </c>
      <c r="V20" s="11">
        <f t="shared" si="2"/>
        <v>8</v>
      </c>
      <c r="W20" s="11">
        <f t="shared" si="7"/>
        <v>50.632911392405056</v>
      </c>
      <c r="X20" s="11">
        <v>758.3</v>
      </c>
      <c r="Y20" s="35">
        <v>108.5</v>
      </c>
      <c r="Z20" s="8">
        <v>4</v>
      </c>
      <c r="AA20" s="11"/>
      <c r="AB20" s="11"/>
      <c r="AC20" s="11"/>
      <c r="AD20" s="8">
        <v>140</v>
      </c>
      <c r="AE20" s="11">
        <v>2.5</v>
      </c>
      <c r="AF20" s="8">
        <v>3.6</v>
      </c>
      <c r="AG20" s="11">
        <f t="shared" si="8"/>
        <v>1.7857142857142856</v>
      </c>
      <c r="AH20" s="11">
        <f t="shared" si="9"/>
        <v>69.44444444444444</v>
      </c>
      <c r="AI20" s="11">
        <f t="shared" si="10"/>
        <v>-137.5</v>
      </c>
      <c r="AJ20" s="11" t="s">
        <v>60</v>
      </c>
      <c r="AK20" s="8">
        <v>5</v>
      </c>
      <c r="AL20" s="11">
        <v>2.8</v>
      </c>
      <c r="AM20" s="8">
        <v>2.5</v>
      </c>
      <c r="AN20" s="11">
        <f t="shared" si="21"/>
        <v>55.99999999999999</v>
      </c>
      <c r="AO20" s="11"/>
      <c r="AP20" s="11">
        <f t="shared" si="11"/>
        <v>-2.2</v>
      </c>
      <c r="AQ20" s="11"/>
      <c r="AR20" s="11"/>
      <c r="AS20" s="8">
        <v>5</v>
      </c>
      <c r="AT20" s="17"/>
      <c r="AU20" s="17">
        <v>4</v>
      </c>
      <c r="AV20" s="17"/>
      <c r="AW20" s="17">
        <f t="shared" si="12"/>
        <v>0</v>
      </c>
      <c r="AX20" s="11"/>
      <c r="AY20" s="11"/>
      <c r="AZ20" s="11"/>
      <c r="BA20" s="8"/>
      <c r="BB20" s="8">
        <v>6.8</v>
      </c>
      <c r="BC20" s="11"/>
      <c r="BD20" s="8"/>
      <c r="BE20" s="11">
        <f t="shared" si="13"/>
        <v>0</v>
      </c>
      <c r="BF20" s="11">
        <v>0</v>
      </c>
      <c r="BG20" s="11">
        <f t="shared" si="14"/>
        <v>-6.8</v>
      </c>
      <c r="BH20" s="11"/>
      <c r="BI20" s="11">
        <v>2511</v>
      </c>
      <c r="BJ20" s="11">
        <f t="shared" si="15"/>
        <v>314.8</v>
      </c>
      <c r="BK20" s="17">
        <f t="shared" si="3"/>
        <v>37.39999999999999</v>
      </c>
      <c r="BL20" s="17">
        <v>48.6</v>
      </c>
      <c r="BM20" s="11">
        <f t="shared" si="16"/>
        <v>-277.40000000000003</v>
      </c>
      <c r="BN20" s="11">
        <f t="shared" si="17"/>
        <v>-11.20000000000001</v>
      </c>
      <c r="BO20" s="11">
        <f t="shared" si="18"/>
        <v>11.880559085133415</v>
      </c>
      <c r="BP20" s="17">
        <f t="shared" si="19"/>
        <v>1.4894464356829946</v>
      </c>
      <c r="BQ20" s="11"/>
      <c r="BR20" s="11"/>
      <c r="BS20" s="8" t="s">
        <v>60</v>
      </c>
      <c r="BT20" s="83" t="s">
        <v>61</v>
      </c>
      <c r="BU20" s="83"/>
      <c r="BV20" s="83"/>
      <c r="BW20" s="83"/>
      <c r="BX20" s="3"/>
      <c r="BY20" s="3"/>
    </row>
    <row r="21" spans="1:77" ht="12.75" customHeight="1">
      <c r="A21" s="8" t="s">
        <v>62</v>
      </c>
      <c r="B21" s="11">
        <v>30</v>
      </c>
      <c r="C21" s="11">
        <v>1.2</v>
      </c>
      <c r="D21" s="8">
        <v>1.2</v>
      </c>
      <c r="E21" s="11">
        <f t="shared" si="4"/>
        <v>4</v>
      </c>
      <c r="F21" s="11">
        <f t="shared" si="0"/>
        <v>100</v>
      </c>
      <c r="G21" s="11"/>
      <c r="H21" s="11"/>
      <c r="I21" s="11"/>
      <c r="J21" s="8">
        <v>10</v>
      </c>
      <c r="K21" s="11">
        <v>2</v>
      </c>
      <c r="L21" s="11">
        <v>4.7</v>
      </c>
      <c r="M21" s="11">
        <f t="shared" si="20"/>
        <v>-8</v>
      </c>
      <c r="N21" s="11">
        <f t="shared" si="5"/>
        <v>20</v>
      </c>
      <c r="O21" s="11">
        <f t="shared" si="22"/>
        <v>42.5531914893617</v>
      </c>
      <c r="P21" s="11">
        <v>194.1</v>
      </c>
      <c r="Q21" s="31">
        <v>55.3</v>
      </c>
      <c r="R21" s="8">
        <v>65</v>
      </c>
      <c r="S21" s="11">
        <v>6.7</v>
      </c>
      <c r="T21" s="8">
        <v>8.2</v>
      </c>
      <c r="U21" s="11">
        <f t="shared" si="6"/>
        <v>-58.3</v>
      </c>
      <c r="V21" s="11">
        <f t="shared" si="2"/>
        <v>10.307692307692308</v>
      </c>
      <c r="W21" s="11">
        <f t="shared" si="7"/>
        <v>81.70731707317074</v>
      </c>
      <c r="X21" s="11">
        <v>1192.8</v>
      </c>
      <c r="Y21" s="35">
        <v>141</v>
      </c>
      <c r="Z21" s="8">
        <v>3</v>
      </c>
      <c r="AA21" s="11"/>
      <c r="AB21" s="11"/>
      <c r="AC21" s="11"/>
      <c r="AD21" s="8">
        <v>16</v>
      </c>
      <c r="AE21" s="11">
        <v>40.8</v>
      </c>
      <c r="AF21" s="8">
        <v>1.3</v>
      </c>
      <c r="AG21" s="11">
        <f t="shared" si="8"/>
        <v>254.99999999999997</v>
      </c>
      <c r="AH21" s="11">
        <f t="shared" si="9"/>
        <v>3138.461538461538</v>
      </c>
      <c r="AI21" s="11">
        <f t="shared" si="10"/>
        <v>24.799999999999997</v>
      </c>
      <c r="AJ21" s="11" t="s">
        <v>62</v>
      </c>
      <c r="AK21" s="8">
        <v>0</v>
      </c>
      <c r="AL21" s="11"/>
      <c r="AM21" s="8"/>
      <c r="AN21" s="11">
        <v>100</v>
      </c>
      <c r="AO21" s="11"/>
      <c r="AP21" s="11">
        <f t="shared" si="11"/>
        <v>0</v>
      </c>
      <c r="AQ21" s="11"/>
      <c r="AR21" s="11"/>
      <c r="AS21" s="8"/>
      <c r="AT21" s="17"/>
      <c r="AU21" s="7">
        <v>120</v>
      </c>
      <c r="AV21" s="17">
        <v>13</v>
      </c>
      <c r="AW21" s="17">
        <f t="shared" si="12"/>
        <v>10.833333333333334</v>
      </c>
      <c r="AX21" s="11"/>
      <c r="AY21" s="11"/>
      <c r="AZ21" s="11">
        <v>0.4</v>
      </c>
      <c r="BA21" s="8"/>
      <c r="BB21" s="8">
        <v>10</v>
      </c>
      <c r="BC21" s="11"/>
      <c r="BD21" s="8"/>
      <c r="BE21" s="11">
        <f t="shared" si="13"/>
        <v>0</v>
      </c>
      <c r="BF21" s="11"/>
      <c r="BG21" s="11">
        <f t="shared" si="14"/>
        <v>-10</v>
      </c>
      <c r="BH21" s="11"/>
      <c r="BI21" s="11">
        <v>2550</v>
      </c>
      <c r="BJ21" s="11">
        <f t="shared" si="15"/>
        <v>254</v>
      </c>
      <c r="BK21" s="17">
        <f t="shared" si="3"/>
        <v>64.1</v>
      </c>
      <c r="BL21" s="17">
        <v>57.8</v>
      </c>
      <c r="BM21" s="11">
        <f t="shared" si="16"/>
        <v>-189.9</v>
      </c>
      <c r="BN21" s="11">
        <f t="shared" si="17"/>
        <v>6.299999999999997</v>
      </c>
      <c r="BO21" s="11">
        <f t="shared" si="18"/>
        <v>25.23622047244094</v>
      </c>
      <c r="BP21" s="17">
        <f t="shared" si="19"/>
        <v>2.5137254901960784</v>
      </c>
      <c r="BQ21" s="11"/>
      <c r="BR21" s="11"/>
      <c r="BS21" s="8" t="s">
        <v>62</v>
      </c>
      <c r="BT21" s="83" t="s">
        <v>63</v>
      </c>
      <c r="BU21" s="83"/>
      <c r="BV21" s="83"/>
      <c r="BW21" s="83"/>
      <c r="BX21" s="3"/>
      <c r="BY21" s="3"/>
    </row>
    <row r="22" spans="1:77" ht="21" customHeight="1">
      <c r="A22" s="8" t="s">
        <v>64</v>
      </c>
      <c r="B22" s="8">
        <v>110</v>
      </c>
      <c r="C22" s="11">
        <v>66.6</v>
      </c>
      <c r="D22" s="8">
        <v>87.4</v>
      </c>
      <c r="E22" s="11">
        <f t="shared" si="4"/>
        <v>60.54545454545453</v>
      </c>
      <c r="F22" s="11">
        <f t="shared" si="0"/>
        <v>76.20137299771166</v>
      </c>
      <c r="G22" s="11">
        <v>10</v>
      </c>
      <c r="H22" s="11"/>
      <c r="I22" s="11">
        <f>H22/G22*100</f>
        <v>0</v>
      </c>
      <c r="J22" s="8">
        <v>5</v>
      </c>
      <c r="K22" s="11">
        <v>1.4</v>
      </c>
      <c r="L22" s="8">
        <v>1</v>
      </c>
      <c r="M22" s="11">
        <f t="shared" si="20"/>
        <v>-3.6</v>
      </c>
      <c r="N22" s="11">
        <f t="shared" si="5"/>
        <v>27.999999999999996</v>
      </c>
      <c r="O22" s="11">
        <f t="shared" si="22"/>
        <v>140</v>
      </c>
      <c r="P22" s="11">
        <v>313.1</v>
      </c>
      <c r="Q22" s="31">
        <v>75.5</v>
      </c>
      <c r="R22" s="8">
        <v>200</v>
      </c>
      <c r="S22" s="11">
        <v>4.2</v>
      </c>
      <c r="T22" s="8">
        <v>20.7</v>
      </c>
      <c r="U22" s="11">
        <f t="shared" si="6"/>
        <v>-195.8</v>
      </c>
      <c r="V22" s="11">
        <f t="shared" si="2"/>
        <v>2.1</v>
      </c>
      <c r="W22" s="11">
        <f t="shared" si="7"/>
        <v>20.28985507246377</v>
      </c>
      <c r="X22" s="11">
        <v>1144.2</v>
      </c>
      <c r="Y22" s="35">
        <v>101.5</v>
      </c>
      <c r="Z22" s="8">
        <v>2</v>
      </c>
      <c r="AA22" s="11">
        <v>1.2</v>
      </c>
      <c r="AB22" s="11"/>
      <c r="AC22" s="11"/>
      <c r="AD22" s="8">
        <v>100</v>
      </c>
      <c r="AE22" s="11">
        <v>2.7</v>
      </c>
      <c r="AF22" s="8">
        <v>0.6</v>
      </c>
      <c r="AG22" s="11">
        <f t="shared" si="8"/>
        <v>2.7</v>
      </c>
      <c r="AH22" s="11">
        <f t="shared" si="9"/>
        <v>450.0000000000001</v>
      </c>
      <c r="AI22" s="11">
        <f t="shared" si="10"/>
        <v>-97.3</v>
      </c>
      <c r="AJ22" s="11" t="s">
        <v>64</v>
      </c>
      <c r="AK22" s="11">
        <v>10</v>
      </c>
      <c r="AL22" s="11">
        <v>13.3</v>
      </c>
      <c r="AM22" s="8">
        <v>13.1</v>
      </c>
      <c r="AN22" s="11">
        <f t="shared" si="21"/>
        <v>133</v>
      </c>
      <c r="AO22" s="11"/>
      <c r="AP22" s="11">
        <f t="shared" si="11"/>
        <v>3.3000000000000007</v>
      </c>
      <c r="AQ22" s="11"/>
      <c r="AR22" s="11"/>
      <c r="AS22" s="8">
        <v>3</v>
      </c>
      <c r="AT22" s="17"/>
      <c r="AU22" s="7">
        <v>200</v>
      </c>
      <c r="AV22" s="17">
        <v>55.6</v>
      </c>
      <c r="AW22" s="17">
        <f t="shared" si="12"/>
        <v>27.800000000000004</v>
      </c>
      <c r="AX22" s="11"/>
      <c r="AY22" s="11"/>
      <c r="AZ22" s="11">
        <v>1.5</v>
      </c>
      <c r="BA22" s="8">
        <v>0.3</v>
      </c>
      <c r="BB22" s="8">
        <v>50</v>
      </c>
      <c r="BC22" s="11">
        <v>21.8</v>
      </c>
      <c r="BD22" s="8">
        <v>17.2</v>
      </c>
      <c r="BE22" s="11">
        <f t="shared" si="13"/>
        <v>43.6</v>
      </c>
      <c r="BF22" s="11">
        <f>BC22/BD22*100</f>
        <v>126.74418604651163</v>
      </c>
      <c r="BG22" s="11">
        <f t="shared" si="14"/>
        <v>-28.2</v>
      </c>
      <c r="BH22" s="11"/>
      <c r="BI22" s="11">
        <v>5943</v>
      </c>
      <c r="BJ22" s="11">
        <f t="shared" si="15"/>
        <v>690</v>
      </c>
      <c r="BK22" s="17">
        <f t="shared" si="3"/>
        <v>168.3</v>
      </c>
      <c r="BL22" s="17">
        <v>143.1</v>
      </c>
      <c r="BM22" s="11">
        <f t="shared" si="16"/>
        <v>-521.7</v>
      </c>
      <c r="BN22" s="11">
        <f t="shared" si="17"/>
        <v>25.200000000000017</v>
      </c>
      <c r="BO22" s="11">
        <f t="shared" si="18"/>
        <v>24.39130434782609</v>
      </c>
      <c r="BP22" s="17">
        <f t="shared" si="19"/>
        <v>2.8319030792529025</v>
      </c>
      <c r="BQ22" s="11"/>
      <c r="BR22" s="11"/>
      <c r="BS22" s="8" t="s">
        <v>64</v>
      </c>
      <c r="BT22" s="83" t="s">
        <v>65</v>
      </c>
      <c r="BU22" s="83"/>
      <c r="BV22" s="83"/>
      <c r="BW22" s="83"/>
      <c r="BX22" s="3"/>
      <c r="BY22" s="3"/>
    </row>
    <row r="23" spans="1:77" ht="18" customHeight="1">
      <c r="A23" s="8" t="s">
        <v>66</v>
      </c>
      <c r="B23" s="8">
        <v>4100</v>
      </c>
      <c r="C23" s="11">
        <v>794.9</v>
      </c>
      <c r="D23" s="8">
        <v>863.3</v>
      </c>
      <c r="E23" s="11">
        <f t="shared" si="4"/>
        <v>19.38780487804878</v>
      </c>
      <c r="F23" s="11">
        <f t="shared" si="0"/>
        <v>92.07691416657015</v>
      </c>
      <c r="G23" s="11">
        <v>0</v>
      </c>
      <c r="H23" s="11"/>
      <c r="I23" s="11"/>
      <c r="J23" s="8">
        <v>200</v>
      </c>
      <c r="K23" s="11">
        <v>23</v>
      </c>
      <c r="L23" s="11">
        <v>23.4</v>
      </c>
      <c r="M23" s="11">
        <f t="shared" si="20"/>
        <v>-177</v>
      </c>
      <c r="N23" s="11">
        <f t="shared" si="5"/>
        <v>11.5</v>
      </c>
      <c r="O23" s="11">
        <f t="shared" si="22"/>
        <v>98.2905982905983</v>
      </c>
      <c r="P23" s="11">
        <v>2328</v>
      </c>
      <c r="Q23" s="31">
        <v>552.1</v>
      </c>
      <c r="R23" s="8">
        <v>709</v>
      </c>
      <c r="S23" s="11">
        <v>29.4</v>
      </c>
      <c r="T23" s="8">
        <v>418.2</v>
      </c>
      <c r="U23" s="11">
        <f t="shared" si="6"/>
        <v>-679.6</v>
      </c>
      <c r="V23" s="11">
        <f t="shared" si="2"/>
        <v>4.146685472496474</v>
      </c>
      <c r="W23" s="11">
        <f t="shared" si="7"/>
        <v>7.030129124820659</v>
      </c>
      <c r="X23" s="11">
        <v>934</v>
      </c>
      <c r="Y23" s="35">
        <v>284.1</v>
      </c>
      <c r="Z23" s="8"/>
      <c r="AA23" s="11"/>
      <c r="AB23" s="11"/>
      <c r="AC23" s="11">
        <v>0.1</v>
      </c>
      <c r="AD23" s="8">
        <v>1387</v>
      </c>
      <c r="AE23" s="11">
        <v>82.3</v>
      </c>
      <c r="AF23" s="8">
        <v>197.6</v>
      </c>
      <c r="AG23" s="11">
        <f t="shared" si="8"/>
        <v>5.933669790915645</v>
      </c>
      <c r="AH23" s="11">
        <f t="shared" si="9"/>
        <v>41.6497975708502</v>
      </c>
      <c r="AI23" s="11">
        <f t="shared" si="10"/>
        <v>-1304.7</v>
      </c>
      <c r="AJ23" s="11" t="s">
        <v>66</v>
      </c>
      <c r="AK23" s="8">
        <v>632</v>
      </c>
      <c r="AL23" s="11">
        <v>316.5</v>
      </c>
      <c r="AM23" s="8">
        <v>82</v>
      </c>
      <c r="AN23" s="11">
        <f t="shared" si="21"/>
        <v>50.07911392405063</v>
      </c>
      <c r="AO23" s="11">
        <f>AL23/AM23*100</f>
        <v>385.9756097560976</v>
      </c>
      <c r="AP23" s="11">
        <f t="shared" si="11"/>
        <v>-315.5</v>
      </c>
      <c r="AQ23" s="11">
        <v>50</v>
      </c>
      <c r="AR23" s="11">
        <v>10.1</v>
      </c>
      <c r="AS23" s="8">
        <v>107</v>
      </c>
      <c r="AT23" s="17"/>
      <c r="AU23" s="7"/>
      <c r="AV23" s="17"/>
      <c r="AW23" s="17"/>
      <c r="AX23" s="11"/>
      <c r="AY23" s="11"/>
      <c r="AZ23" s="11"/>
      <c r="BA23" s="8">
        <v>132.4</v>
      </c>
      <c r="BB23" s="8">
        <v>100</v>
      </c>
      <c r="BC23" s="11">
        <v>2.1</v>
      </c>
      <c r="BD23" s="8">
        <v>5.4</v>
      </c>
      <c r="BE23" s="11">
        <f t="shared" si="13"/>
        <v>2.1</v>
      </c>
      <c r="BF23" s="11">
        <f>BC23/BD23*100</f>
        <v>38.88888888888889</v>
      </c>
      <c r="BG23" s="11">
        <f t="shared" si="14"/>
        <v>-97.9</v>
      </c>
      <c r="BH23" s="11"/>
      <c r="BI23" s="11">
        <v>40356</v>
      </c>
      <c r="BJ23" s="11">
        <f>BB23+AY23+AD23+R23+J23+G23+B23+Z23+AB23+AK23+AS23+AU23+AQ23</f>
        <v>7285</v>
      </c>
      <c r="BK23" s="17">
        <f t="shared" si="3"/>
        <v>1258.3999999999999</v>
      </c>
      <c r="BL23" s="17">
        <v>1722.3</v>
      </c>
      <c r="BM23" s="11">
        <f t="shared" si="16"/>
        <v>-6026.6</v>
      </c>
      <c r="BN23" s="11">
        <f t="shared" si="17"/>
        <v>-463.9000000000001</v>
      </c>
      <c r="BO23" s="11">
        <f t="shared" si="18"/>
        <v>17.27385037748799</v>
      </c>
      <c r="BP23" s="17">
        <f t="shared" si="19"/>
        <v>3.11824759639211</v>
      </c>
      <c r="BQ23" s="11"/>
      <c r="BR23" s="11"/>
      <c r="BS23" s="8" t="s">
        <v>67</v>
      </c>
      <c r="BT23" s="83" t="s">
        <v>68</v>
      </c>
      <c r="BU23" s="83"/>
      <c r="BV23" s="83"/>
      <c r="BW23" s="83"/>
      <c r="BX23" s="3"/>
      <c r="BY23" s="3"/>
    </row>
    <row r="24" spans="1:77" ht="18" customHeight="1">
      <c r="A24" s="8" t="s">
        <v>69</v>
      </c>
      <c r="B24" s="17">
        <f aca="true" t="shared" si="23" ref="B24:AF24">SUM(B8:B23)</f>
        <v>5797</v>
      </c>
      <c r="C24" s="17">
        <f t="shared" si="23"/>
        <v>1137.1999999999998</v>
      </c>
      <c r="D24" s="17">
        <f t="shared" si="23"/>
        <v>1433.1999999999998</v>
      </c>
      <c r="E24" s="11">
        <f>C24/B24*100</f>
        <v>19.617043298257716</v>
      </c>
      <c r="F24" s="11">
        <f t="shared" si="0"/>
        <v>79.34691599218532</v>
      </c>
      <c r="G24" s="17">
        <f t="shared" si="23"/>
        <v>39</v>
      </c>
      <c r="H24" s="17">
        <f t="shared" si="23"/>
        <v>0</v>
      </c>
      <c r="I24" s="17">
        <f t="shared" si="23"/>
        <v>0</v>
      </c>
      <c r="J24" s="17">
        <f t="shared" si="23"/>
        <v>469</v>
      </c>
      <c r="K24" s="17">
        <f t="shared" si="23"/>
        <v>87.5</v>
      </c>
      <c r="L24" s="17">
        <f t="shared" si="23"/>
        <v>68.29999999999998</v>
      </c>
      <c r="M24" s="11">
        <f t="shared" si="20"/>
        <v>-381.5</v>
      </c>
      <c r="N24" s="11">
        <f>K24/J24*100</f>
        <v>18.65671641791045</v>
      </c>
      <c r="O24" s="11">
        <f t="shared" si="22"/>
        <v>128.11127379209373</v>
      </c>
      <c r="P24" s="20">
        <f>SUM(P8:P23)</f>
        <v>6351.799999999999</v>
      </c>
      <c r="Q24" s="21">
        <f>SUM(Q8:Q23)</f>
        <v>1729.3000000000002</v>
      </c>
      <c r="R24" s="17">
        <f t="shared" si="23"/>
        <v>2760</v>
      </c>
      <c r="S24" s="17">
        <f t="shared" si="23"/>
        <v>160.4</v>
      </c>
      <c r="T24" s="17">
        <f>SUM(T8:T23)</f>
        <v>615.5</v>
      </c>
      <c r="U24" s="11">
        <f t="shared" si="6"/>
        <v>-2599.6</v>
      </c>
      <c r="V24" s="11">
        <f t="shared" si="2"/>
        <v>5.811594202898551</v>
      </c>
      <c r="W24" s="11">
        <f t="shared" si="7"/>
        <v>26.060113728675876</v>
      </c>
      <c r="X24" s="20">
        <f>SUM(X8:X23)</f>
        <v>15228.899999999998</v>
      </c>
      <c r="Y24" s="21">
        <f>SUM(Y8:Y23)</f>
        <v>3290.9</v>
      </c>
      <c r="Z24" s="17">
        <f t="shared" si="23"/>
        <v>34</v>
      </c>
      <c r="AA24" s="17">
        <f t="shared" si="23"/>
        <v>5</v>
      </c>
      <c r="AB24" s="17">
        <f t="shared" si="23"/>
        <v>0</v>
      </c>
      <c r="AC24" s="17">
        <f t="shared" si="23"/>
        <v>0.1</v>
      </c>
      <c r="AD24" s="17">
        <f t="shared" si="23"/>
        <v>1917</v>
      </c>
      <c r="AE24" s="17">
        <f t="shared" si="23"/>
        <v>192.2</v>
      </c>
      <c r="AF24" s="17">
        <f t="shared" si="23"/>
        <v>328.70000000000005</v>
      </c>
      <c r="AG24" s="11">
        <f>AE24/AD24*100</f>
        <v>10.026082420448617</v>
      </c>
      <c r="AH24" s="11">
        <f>AE24/AF24*100</f>
        <v>58.47277152418617</v>
      </c>
      <c r="AI24" s="11">
        <f>AE24-AD24</f>
        <v>-1724.8</v>
      </c>
      <c r="AJ24" s="11" t="s">
        <v>69</v>
      </c>
      <c r="AK24" s="17">
        <f>SUM(AK8:AK23)</f>
        <v>732.2</v>
      </c>
      <c r="AL24" s="17">
        <f>SUM(AL8:AL23)</f>
        <v>359.6</v>
      </c>
      <c r="AM24" s="17">
        <f>SUM(AM8:AM23)</f>
        <v>185.89999999999998</v>
      </c>
      <c r="AN24" s="11">
        <f t="shared" si="21"/>
        <v>49.112264408631525</v>
      </c>
      <c r="AO24" s="11">
        <f>AL24/AM24*100</f>
        <v>193.4373318988704</v>
      </c>
      <c r="AP24" s="11">
        <f t="shared" si="11"/>
        <v>-372.6</v>
      </c>
      <c r="AQ24" s="17">
        <f>SUM(AQ8:AQ23)</f>
        <v>50</v>
      </c>
      <c r="AR24" s="17">
        <f>SUM(AR8:AR23)</f>
        <v>10.1</v>
      </c>
      <c r="AS24" s="17">
        <f aca="true" t="shared" si="24" ref="AS24:BD24">SUM(AS8:AS23)</f>
        <v>158.5</v>
      </c>
      <c r="AT24" s="17">
        <f t="shared" si="24"/>
        <v>0</v>
      </c>
      <c r="AU24" s="17">
        <f t="shared" si="24"/>
        <v>985.2</v>
      </c>
      <c r="AV24" s="17">
        <f t="shared" si="24"/>
        <v>153.09999999999997</v>
      </c>
      <c r="AW24" s="17">
        <f t="shared" si="12"/>
        <v>15.539991879821352</v>
      </c>
      <c r="AX24" s="17">
        <f t="shared" si="24"/>
        <v>0</v>
      </c>
      <c r="AY24" s="17">
        <f t="shared" si="24"/>
        <v>0</v>
      </c>
      <c r="AZ24" s="17">
        <f t="shared" si="24"/>
        <v>6.1000000000000005</v>
      </c>
      <c r="BA24" s="17">
        <f>SUM(BA8:BA23)</f>
        <v>132.70000000000002</v>
      </c>
      <c r="BB24" s="17">
        <f t="shared" si="24"/>
        <v>258</v>
      </c>
      <c r="BC24" s="17">
        <f t="shared" si="24"/>
        <v>88.8</v>
      </c>
      <c r="BD24" s="17">
        <f t="shared" si="24"/>
        <v>85.2</v>
      </c>
      <c r="BE24" s="11">
        <f t="shared" si="13"/>
        <v>34.41860465116279</v>
      </c>
      <c r="BF24" s="11">
        <f>BC24/BD24*100</f>
        <v>104.22535211267605</v>
      </c>
      <c r="BG24" s="11">
        <f t="shared" si="14"/>
        <v>-169.2</v>
      </c>
      <c r="BH24" s="11">
        <f>SUM(BH8:BH23)</f>
        <v>0</v>
      </c>
      <c r="BI24" s="11">
        <f>SUM(BI8:BI23)</f>
        <v>91351</v>
      </c>
      <c r="BJ24" s="17">
        <f>SUM(BJ8:BJ23)</f>
        <v>13199.9</v>
      </c>
      <c r="BK24" s="17">
        <f t="shared" si="3"/>
        <v>2200.0999999999995</v>
      </c>
      <c r="BL24" s="17">
        <f>SUM(BL8:BL23)</f>
        <v>3008</v>
      </c>
      <c r="BM24" s="11">
        <f t="shared" si="16"/>
        <v>-10999.8</v>
      </c>
      <c r="BN24" s="11">
        <f t="shared" si="17"/>
        <v>-807.9000000000005</v>
      </c>
      <c r="BO24" s="11">
        <f t="shared" si="18"/>
        <v>16.6675505117463</v>
      </c>
      <c r="BP24" s="17">
        <f t="shared" si="19"/>
        <v>2.408402754211776</v>
      </c>
      <c r="BQ24" s="11"/>
      <c r="BR24" s="11"/>
      <c r="BS24" s="8"/>
      <c r="BT24" s="85"/>
      <c r="BU24" s="86"/>
      <c r="BV24" s="86"/>
      <c r="BW24" s="87"/>
      <c r="BX24" s="3"/>
      <c r="BY24" s="3"/>
    </row>
    <row r="25" spans="1:75" ht="12" customHeight="1">
      <c r="A25" s="90" t="s">
        <v>70</v>
      </c>
      <c r="B25" s="90"/>
      <c r="C25" s="90"/>
      <c r="D25" s="23"/>
      <c r="E25" s="23"/>
      <c r="F25" s="23"/>
      <c r="G25" s="2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93" t="s">
        <v>81</v>
      </c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S25" s="4"/>
      <c r="BT25" s="22"/>
      <c r="BU25" s="22"/>
      <c r="BV25" s="22"/>
      <c r="BW25" s="22"/>
    </row>
    <row r="26" spans="1:71" ht="7.5" customHeight="1" hidden="1">
      <c r="A26" s="61" t="s">
        <v>71</v>
      </c>
      <c r="B26" s="61"/>
      <c r="C26" s="61"/>
      <c r="BS26" s="4"/>
    </row>
    <row r="27" spans="1:71" ht="12.75" customHeight="1">
      <c r="A27" s="59" t="s">
        <v>83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BS27" s="27"/>
    </row>
    <row r="28" spans="1:71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BS28" s="28"/>
    </row>
    <row r="29" spans="1:71" ht="19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BS29" s="28"/>
    </row>
    <row r="30" spans="1:71" ht="1.5" customHeight="1" hidden="1">
      <c r="A30" s="42"/>
      <c r="B30" s="42"/>
      <c r="C30" s="42"/>
      <c r="D30" s="42"/>
      <c r="E30" s="42"/>
      <c r="F30" s="42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BC30" s="37"/>
      <c r="BD30" s="37"/>
      <c r="BE30" s="37"/>
      <c r="BF30" s="37"/>
      <c r="BG30" s="37"/>
      <c r="BH30" s="37"/>
      <c r="BI30" s="37"/>
      <c r="BJ30" s="38"/>
      <c r="BK30" s="38"/>
      <c r="BL30" s="37"/>
      <c r="BM30" s="37"/>
      <c r="BN30" s="37"/>
      <c r="BO30" s="37"/>
      <c r="BP30" s="37"/>
      <c r="BS30" s="28"/>
    </row>
    <row r="31" spans="1:71" s="39" customFormat="1" ht="33" customHeight="1">
      <c r="A31" s="60" t="s">
        <v>85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25"/>
      <c r="BD31" s="25"/>
      <c r="BE31" s="25"/>
      <c r="BF31" s="25"/>
      <c r="BG31" s="25"/>
      <c r="BH31" s="25"/>
      <c r="BI31" s="25"/>
      <c r="BJ31" s="26"/>
      <c r="BK31" s="26"/>
      <c r="BL31" s="25"/>
      <c r="BM31" s="25"/>
      <c r="BN31" s="25"/>
      <c r="BO31" s="25"/>
      <c r="BP31" s="25"/>
      <c r="BS31" s="36"/>
    </row>
    <row r="32" spans="1:35" ht="15.75" customHeight="1">
      <c r="A32" s="92" t="s">
        <v>82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44"/>
    </row>
    <row r="33" spans="1:35" ht="47.25" customHeight="1">
      <c r="A33" s="91" t="s">
        <v>84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</row>
    <row r="34" spans="1:35" ht="27.75" customHeight="1">
      <c r="A34" s="88" t="s">
        <v>86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</sheetData>
  <sheetProtection/>
  <mergeCells count="53">
    <mergeCell ref="A34:AI34"/>
    <mergeCell ref="BT24:BW24"/>
    <mergeCell ref="A25:C25"/>
    <mergeCell ref="BT20:BW20"/>
    <mergeCell ref="BT21:BW21"/>
    <mergeCell ref="BT22:BW22"/>
    <mergeCell ref="BT23:BW23"/>
    <mergeCell ref="A33:AI33"/>
    <mergeCell ref="A32:AH32"/>
    <mergeCell ref="BC25:BP25"/>
    <mergeCell ref="BT17:BW17"/>
    <mergeCell ref="BT18:BW18"/>
    <mergeCell ref="BT19:BW19"/>
    <mergeCell ref="BT12:BW12"/>
    <mergeCell ref="BT13:BW13"/>
    <mergeCell ref="BT14:BW14"/>
    <mergeCell ref="BT15:BW15"/>
    <mergeCell ref="BQ5:BR6"/>
    <mergeCell ref="BS5:BS7"/>
    <mergeCell ref="BT5:BW7"/>
    <mergeCell ref="BT16:BW16"/>
    <mergeCell ref="BT8:BW8"/>
    <mergeCell ref="BT9:BW9"/>
    <mergeCell ref="BT10:BW10"/>
    <mergeCell ref="BT11:BW11"/>
    <mergeCell ref="BP5:BP7"/>
    <mergeCell ref="AQ6:AR6"/>
    <mergeCell ref="AS6:AT6"/>
    <mergeCell ref="AU6:AX6"/>
    <mergeCell ref="AY6:BA6"/>
    <mergeCell ref="BB6:BG6"/>
    <mergeCell ref="BI5:BI7"/>
    <mergeCell ref="BO5:BO7"/>
    <mergeCell ref="BL5:BL7"/>
    <mergeCell ref="BM5:BN6"/>
    <mergeCell ref="B6:F6"/>
    <mergeCell ref="AK6:AP6"/>
    <mergeCell ref="G6:I6"/>
    <mergeCell ref="J6:Q6"/>
    <mergeCell ref="R6:Y6"/>
    <mergeCell ref="Z6:AA6"/>
    <mergeCell ref="AB6:AC6"/>
    <mergeCell ref="AD6:AI6"/>
    <mergeCell ref="A27:AI29"/>
    <mergeCell ref="A31:AI31"/>
    <mergeCell ref="A26:C26"/>
    <mergeCell ref="A2:AO2"/>
    <mergeCell ref="A3:AO3"/>
    <mergeCell ref="A4:BN4"/>
    <mergeCell ref="A5:A6"/>
    <mergeCell ref="B5:BG5"/>
    <mergeCell ref="BH5:BH7"/>
    <mergeCell ref="BJ5:BK6"/>
  </mergeCells>
  <printOptions/>
  <pageMargins left="0.17" right="0.17" top="0.17" bottom="0.16" header="0.17" footer="0.17"/>
  <pageSetup horizontalDpi="600" verticalDpi="600" orientation="landscape" paperSize="9" scale="90" r:id="rId1"/>
  <colBreaks count="2" manualBreakCount="2">
    <brk id="35" max="65535" man="1"/>
    <brk id="7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Z34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1" width="5.421875" style="25" customWidth="1"/>
    <col min="2" max="3" width="5.00390625" style="25" customWidth="1"/>
    <col min="4" max="4" width="5.421875" style="25" customWidth="1"/>
    <col min="5" max="5" width="3.421875" style="25" customWidth="1"/>
    <col min="6" max="6" width="5.28125" style="25" customWidth="1"/>
    <col min="7" max="7" width="2.8515625" style="26" customWidth="1"/>
    <col min="8" max="8" width="3.140625" style="25" customWidth="1"/>
    <col min="9" max="9" width="3.421875" style="25" hidden="1" customWidth="1"/>
    <col min="10" max="10" width="4.140625" style="25" customWidth="1"/>
    <col min="11" max="11" width="4.7109375" style="25" customWidth="1"/>
    <col min="12" max="13" width="4.8515625" style="25" customWidth="1"/>
    <col min="14" max="14" width="3.421875" style="25" customWidth="1"/>
    <col min="15" max="15" width="5.00390625" style="25" customWidth="1"/>
    <col min="16" max="16" width="4.57421875" style="25" customWidth="1"/>
    <col min="17" max="17" width="4.8515625" style="25" customWidth="1"/>
    <col min="18" max="18" width="5.421875" style="25" customWidth="1"/>
    <col min="19" max="19" width="4.140625" style="25" customWidth="1"/>
    <col min="20" max="20" width="5.421875" style="25" customWidth="1"/>
    <col min="21" max="21" width="5.28125" style="25" customWidth="1"/>
    <col min="22" max="22" width="3.8515625" style="25" customWidth="1"/>
    <col min="23" max="23" width="4.140625" style="25" customWidth="1"/>
    <col min="24" max="24" width="5.140625" style="25" customWidth="1"/>
    <col min="25" max="25" width="4.8515625" style="25" customWidth="1"/>
    <col min="26" max="26" width="3.28125" style="25" customWidth="1"/>
    <col min="27" max="27" width="3.00390625" style="25" customWidth="1"/>
    <col min="28" max="28" width="2.28125" style="25" customWidth="1"/>
    <col min="29" max="29" width="2.421875" style="25" customWidth="1"/>
    <col min="30" max="30" width="4.28125" style="25" customWidth="1"/>
    <col min="31" max="31" width="4.421875" style="25" customWidth="1"/>
    <col min="32" max="32" width="5.8515625" style="25" customWidth="1"/>
    <col min="33" max="34" width="4.140625" style="25" customWidth="1"/>
    <col min="35" max="36" width="5.7109375" style="25" customWidth="1"/>
    <col min="37" max="37" width="4.7109375" style="25" customWidth="1"/>
    <col min="38" max="38" width="4.57421875" style="25" customWidth="1"/>
    <col min="39" max="39" width="4.28125" style="25" customWidth="1"/>
    <col min="40" max="40" width="4.00390625" style="25" customWidth="1"/>
    <col min="41" max="41" width="3.57421875" style="25" customWidth="1"/>
    <col min="42" max="42" width="4.421875" style="25" customWidth="1"/>
    <col min="43" max="43" width="2.57421875" style="25" customWidth="1"/>
    <col min="44" max="44" width="3.00390625" style="25" customWidth="1"/>
    <col min="45" max="45" width="3.28125" style="25" customWidth="1"/>
    <col min="46" max="46" width="4.28125" style="25" customWidth="1"/>
    <col min="47" max="48" width="4.421875" style="25" customWidth="1"/>
    <col min="49" max="49" width="3.421875" style="25" customWidth="1"/>
    <col min="50" max="50" width="2.140625" style="25" hidden="1" customWidth="1"/>
    <col min="51" max="51" width="4.28125" style="25" customWidth="1"/>
    <col min="52" max="52" width="4.140625" style="25" customWidth="1"/>
    <col min="53" max="53" width="4.8515625" style="25" bestFit="1" customWidth="1"/>
    <col min="54" max="54" width="4.57421875" style="25" customWidth="1"/>
    <col min="55" max="55" width="4.28125" style="25" customWidth="1"/>
    <col min="56" max="56" width="4.7109375" style="25" customWidth="1"/>
    <col min="57" max="57" width="4.8515625" style="25" customWidth="1"/>
    <col min="58" max="58" width="3.28125" style="25" customWidth="1"/>
    <col min="59" max="59" width="4.57421875" style="25" customWidth="1"/>
    <col min="60" max="60" width="3.8515625" style="25" customWidth="1"/>
    <col min="61" max="61" width="6.00390625" style="25" customWidth="1"/>
    <col min="62" max="62" width="5.140625" style="26" customWidth="1"/>
    <col min="63" max="63" width="4.57421875" style="26" customWidth="1"/>
    <col min="64" max="64" width="4.7109375" style="25" customWidth="1"/>
    <col min="65" max="66" width="5.57421875" style="25" customWidth="1"/>
    <col min="67" max="67" width="4.140625" style="25" customWidth="1"/>
    <col min="68" max="68" width="4.421875" style="25" customWidth="1"/>
    <col min="69" max="70" width="5.140625" style="4" customWidth="1"/>
    <col min="71" max="71" width="8.421875" style="25" customWidth="1"/>
    <col min="72" max="74" width="6.421875" style="4" customWidth="1"/>
    <col min="75" max="75" width="12.8515625" style="4" customWidth="1"/>
    <col min="76" max="16384" width="6.421875" style="4" customWidth="1"/>
  </cols>
  <sheetData>
    <row r="2" spans="1:77" ht="15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3"/>
      <c r="BR2" s="3"/>
      <c r="BS2" s="3"/>
      <c r="BT2" s="3"/>
      <c r="BU2" s="3"/>
      <c r="BV2" s="3"/>
      <c r="BW2" s="3"/>
      <c r="BX2" s="3"/>
      <c r="BY2" s="3"/>
    </row>
    <row r="3" spans="1:77" ht="15.75" customHeight="1">
      <c r="A3" s="62" t="s">
        <v>87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3"/>
      <c r="BR3" s="3"/>
      <c r="BS3" s="3"/>
      <c r="BT3" s="3"/>
      <c r="BU3" s="3"/>
      <c r="BV3" s="3"/>
      <c r="BW3" s="3"/>
      <c r="BX3" s="3"/>
      <c r="BY3" s="3"/>
    </row>
    <row r="4" spans="1:77" ht="12.7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5"/>
      <c r="BP4" s="5"/>
      <c r="BQ4" s="3"/>
      <c r="BR4" s="3"/>
      <c r="BS4" s="3"/>
      <c r="BT4" s="3"/>
      <c r="BU4" s="3"/>
      <c r="BV4" s="3"/>
      <c r="BW4" s="3"/>
      <c r="BX4" s="3"/>
      <c r="BY4" s="3"/>
    </row>
    <row r="5" spans="1:78" ht="12.75" customHeight="1">
      <c r="A5" s="64"/>
      <c r="B5" s="66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 t="s">
        <v>3</v>
      </c>
      <c r="BI5" s="64" t="s">
        <v>79</v>
      </c>
      <c r="BJ5" s="71" t="s">
        <v>75</v>
      </c>
      <c r="BK5" s="72"/>
      <c r="BL5" s="79" t="s">
        <v>76</v>
      </c>
      <c r="BM5" s="71" t="s">
        <v>4</v>
      </c>
      <c r="BN5" s="80"/>
      <c r="BO5" s="64" t="s">
        <v>78</v>
      </c>
      <c r="BP5" s="75" t="s">
        <v>5</v>
      </c>
      <c r="BQ5" s="71" t="s">
        <v>6</v>
      </c>
      <c r="BR5" s="80"/>
      <c r="BS5" s="64"/>
      <c r="BT5" s="82" t="s">
        <v>7</v>
      </c>
      <c r="BU5" s="82"/>
      <c r="BV5" s="82"/>
      <c r="BW5" s="82"/>
      <c r="BX5" s="3"/>
      <c r="BY5" s="3"/>
      <c r="BZ5" s="3"/>
    </row>
    <row r="6" spans="1:78" ht="30.75" customHeight="1">
      <c r="A6" s="65"/>
      <c r="B6" s="66" t="s">
        <v>8</v>
      </c>
      <c r="C6" s="67"/>
      <c r="D6" s="67"/>
      <c r="E6" s="67"/>
      <c r="F6" s="74"/>
      <c r="G6" s="66" t="s">
        <v>9</v>
      </c>
      <c r="H6" s="67"/>
      <c r="I6" s="74"/>
      <c r="J6" s="66" t="s">
        <v>10</v>
      </c>
      <c r="K6" s="67"/>
      <c r="L6" s="67"/>
      <c r="M6" s="67"/>
      <c r="N6" s="67"/>
      <c r="O6" s="67"/>
      <c r="P6" s="67"/>
      <c r="Q6" s="74"/>
      <c r="R6" s="66" t="s">
        <v>11</v>
      </c>
      <c r="S6" s="67"/>
      <c r="T6" s="67"/>
      <c r="U6" s="67"/>
      <c r="V6" s="67"/>
      <c r="W6" s="67"/>
      <c r="X6" s="67"/>
      <c r="Y6" s="74"/>
      <c r="Z6" s="66" t="s">
        <v>12</v>
      </c>
      <c r="AA6" s="74"/>
      <c r="AB6" s="66" t="s">
        <v>13</v>
      </c>
      <c r="AC6" s="74"/>
      <c r="AD6" s="66" t="s">
        <v>14</v>
      </c>
      <c r="AE6" s="67"/>
      <c r="AF6" s="67"/>
      <c r="AG6" s="67"/>
      <c r="AH6" s="67"/>
      <c r="AI6" s="67"/>
      <c r="AJ6" s="6"/>
      <c r="AK6" s="66" t="s">
        <v>15</v>
      </c>
      <c r="AL6" s="67"/>
      <c r="AM6" s="67"/>
      <c r="AN6" s="67"/>
      <c r="AO6" s="67"/>
      <c r="AP6" s="74"/>
      <c r="AQ6" s="66" t="s">
        <v>16</v>
      </c>
      <c r="AR6" s="74"/>
      <c r="AS6" s="76" t="s">
        <v>17</v>
      </c>
      <c r="AT6" s="77"/>
      <c r="AU6" s="66" t="s">
        <v>18</v>
      </c>
      <c r="AV6" s="67"/>
      <c r="AW6" s="67"/>
      <c r="AX6" s="74"/>
      <c r="AY6" s="66" t="s">
        <v>19</v>
      </c>
      <c r="AZ6" s="67"/>
      <c r="BA6" s="74"/>
      <c r="BB6" s="75" t="s">
        <v>20</v>
      </c>
      <c r="BC6" s="75"/>
      <c r="BD6" s="75"/>
      <c r="BE6" s="75"/>
      <c r="BF6" s="75"/>
      <c r="BG6" s="66"/>
      <c r="BH6" s="69"/>
      <c r="BI6" s="78"/>
      <c r="BJ6" s="73"/>
      <c r="BK6" s="63"/>
      <c r="BL6" s="79"/>
      <c r="BM6" s="73"/>
      <c r="BN6" s="81"/>
      <c r="BO6" s="78"/>
      <c r="BP6" s="75"/>
      <c r="BQ6" s="73"/>
      <c r="BR6" s="81"/>
      <c r="BS6" s="78"/>
      <c r="BT6" s="82"/>
      <c r="BU6" s="82"/>
      <c r="BV6" s="82"/>
      <c r="BW6" s="82"/>
      <c r="BX6" s="3"/>
      <c r="BY6" s="3"/>
      <c r="BZ6" s="3"/>
    </row>
    <row r="7" spans="1:78" ht="60" customHeight="1">
      <c r="A7" s="8"/>
      <c r="B7" s="8" t="s">
        <v>21</v>
      </c>
      <c r="C7" s="8" t="s">
        <v>22</v>
      </c>
      <c r="D7" s="10" t="s">
        <v>80</v>
      </c>
      <c r="E7" s="8" t="s">
        <v>23</v>
      </c>
      <c r="F7" s="10" t="s">
        <v>24</v>
      </c>
      <c r="G7" s="11" t="s">
        <v>25</v>
      </c>
      <c r="H7" s="8" t="s">
        <v>22</v>
      </c>
      <c r="I7" s="8" t="s">
        <v>23</v>
      </c>
      <c r="J7" s="8" t="s">
        <v>21</v>
      </c>
      <c r="K7" s="8" t="s">
        <v>22</v>
      </c>
      <c r="L7" s="10" t="s">
        <v>80</v>
      </c>
      <c r="M7" s="10" t="s">
        <v>26</v>
      </c>
      <c r="N7" s="10" t="s">
        <v>27</v>
      </c>
      <c r="O7" s="10" t="s">
        <v>28</v>
      </c>
      <c r="P7" s="10" t="s">
        <v>29</v>
      </c>
      <c r="Q7" s="41" t="s">
        <v>73</v>
      </c>
      <c r="R7" s="8" t="s">
        <v>21</v>
      </c>
      <c r="S7" s="8" t="s">
        <v>22</v>
      </c>
      <c r="T7" s="10" t="s">
        <v>80</v>
      </c>
      <c r="U7" s="10" t="s">
        <v>30</v>
      </c>
      <c r="V7" s="10" t="s">
        <v>27</v>
      </c>
      <c r="W7" s="10" t="s">
        <v>31</v>
      </c>
      <c r="X7" s="10" t="s">
        <v>29</v>
      </c>
      <c r="Y7" s="10" t="s">
        <v>73</v>
      </c>
      <c r="Z7" s="8" t="s">
        <v>25</v>
      </c>
      <c r="AA7" s="8" t="s">
        <v>22</v>
      </c>
      <c r="AB7" s="8" t="s">
        <v>25</v>
      </c>
      <c r="AC7" s="8" t="s">
        <v>22</v>
      </c>
      <c r="AD7" s="8" t="s">
        <v>21</v>
      </c>
      <c r="AE7" s="8" t="s">
        <v>22</v>
      </c>
      <c r="AF7" s="10" t="s">
        <v>80</v>
      </c>
      <c r="AG7" s="12" t="s">
        <v>27</v>
      </c>
      <c r="AH7" s="12" t="s">
        <v>28</v>
      </c>
      <c r="AI7" s="12" t="s">
        <v>32</v>
      </c>
      <c r="AJ7" s="10"/>
      <c r="AK7" s="8" t="s">
        <v>21</v>
      </c>
      <c r="AL7" s="8" t="s">
        <v>22</v>
      </c>
      <c r="AM7" s="10" t="s">
        <v>80</v>
      </c>
      <c r="AN7" s="12" t="s">
        <v>27</v>
      </c>
      <c r="AO7" s="12" t="s">
        <v>28</v>
      </c>
      <c r="AP7" s="12" t="s">
        <v>32</v>
      </c>
      <c r="AQ7" s="12" t="s">
        <v>21</v>
      </c>
      <c r="AR7" s="12" t="s">
        <v>22</v>
      </c>
      <c r="AS7" s="8" t="s">
        <v>21</v>
      </c>
      <c r="AT7" s="8" t="s">
        <v>22</v>
      </c>
      <c r="AU7" s="9" t="s">
        <v>21</v>
      </c>
      <c r="AV7" s="9" t="s">
        <v>22</v>
      </c>
      <c r="AW7" s="12" t="s">
        <v>27</v>
      </c>
      <c r="AX7" s="13"/>
      <c r="AY7" s="8" t="s">
        <v>21</v>
      </c>
      <c r="AZ7" s="8" t="s">
        <v>22</v>
      </c>
      <c r="BA7" s="10" t="s">
        <v>80</v>
      </c>
      <c r="BB7" s="9" t="s">
        <v>21</v>
      </c>
      <c r="BC7" s="9" t="s">
        <v>33</v>
      </c>
      <c r="BD7" s="10" t="s">
        <v>80</v>
      </c>
      <c r="BE7" s="10" t="s">
        <v>27</v>
      </c>
      <c r="BF7" s="10" t="s">
        <v>28</v>
      </c>
      <c r="BG7" s="14" t="s">
        <v>34</v>
      </c>
      <c r="BH7" s="70"/>
      <c r="BI7" s="65"/>
      <c r="BJ7" s="11" t="s">
        <v>21</v>
      </c>
      <c r="BK7" s="15" t="s">
        <v>22</v>
      </c>
      <c r="BL7" s="79"/>
      <c r="BM7" s="12" t="s">
        <v>77</v>
      </c>
      <c r="BN7" s="12" t="s">
        <v>74</v>
      </c>
      <c r="BO7" s="65"/>
      <c r="BP7" s="75"/>
      <c r="BQ7" s="16" t="s">
        <v>35</v>
      </c>
      <c r="BR7" s="16" t="s">
        <v>22</v>
      </c>
      <c r="BS7" s="65"/>
      <c r="BT7" s="82"/>
      <c r="BU7" s="82"/>
      <c r="BV7" s="82"/>
      <c r="BW7" s="82"/>
      <c r="BX7" s="3"/>
      <c r="BY7" s="3"/>
      <c r="BZ7" s="3"/>
    </row>
    <row r="8" spans="1:77" ht="18" customHeight="1">
      <c r="A8" s="8" t="s">
        <v>36</v>
      </c>
      <c r="B8" s="11">
        <v>120</v>
      </c>
      <c r="C8" s="11">
        <v>28.1</v>
      </c>
      <c r="D8" s="8">
        <v>12.6</v>
      </c>
      <c r="E8" s="49">
        <f>C8/B8*100</f>
        <v>23.416666666666668</v>
      </c>
      <c r="F8" s="11">
        <f aca="true" t="shared" si="0" ref="F8:F24">C8/D8*100</f>
        <v>223.015873015873</v>
      </c>
      <c r="G8" s="11"/>
      <c r="H8" s="11"/>
      <c r="I8" s="11"/>
      <c r="J8" s="8">
        <v>20</v>
      </c>
      <c r="K8" s="11">
        <v>20</v>
      </c>
      <c r="L8" s="11">
        <v>3.3</v>
      </c>
      <c r="M8" s="11">
        <f>K8-J8</f>
        <v>0</v>
      </c>
      <c r="N8" s="11">
        <f>K8/J8*100</f>
        <v>100</v>
      </c>
      <c r="O8" s="11">
        <f aca="true" t="shared" si="1" ref="O8:O14">K8/L8*100</f>
        <v>606.060606060606</v>
      </c>
      <c r="P8" s="11">
        <v>518.8</v>
      </c>
      <c r="Q8" s="29">
        <v>166.8</v>
      </c>
      <c r="R8" s="8">
        <v>215</v>
      </c>
      <c r="S8" s="11">
        <v>64.7</v>
      </c>
      <c r="T8" s="8">
        <v>23.5</v>
      </c>
      <c r="U8" s="11">
        <f>S8-R8</f>
        <v>-150.3</v>
      </c>
      <c r="V8" s="11">
        <f aca="true" t="shared" si="2" ref="V8:V24">S8/R8*100</f>
        <v>30.093023255813954</v>
      </c>
      <c r="W8" s="11">
        <f>S8/T8*100</f>
        <v>275.3191489361702</v>
      </c>
      <c r="X8" s="11">
        <v>1693.8</v>
      </c>
      <c r="Y8" s="34">
        <v>483.8</v>
      </c>
      <c r="Z8" s="8">
        <v>5</v>
      </c>
      <c r="AA8" s="11"/>
      <c r="AB8" s="11"/>
      <c r="AC8" s="11"/>
      <c r="AD8" s="8">
        <v>0</v>
      </c>
      <c r="AE8" s="11">
        <v>3</v>
      </c>
      <c r="AF8" s="8">
        <v>0.3</v>
      </c>
      <c r="AG8" s="11"/>
      <c r="AH8" s="11">
        <f>AE8/AF8*100</f>
        <v>1000</v>
      </c>
      <c r="AI8" s="11">
        <f>AE8-AD8</f>
        <v>3</v>
      </c>
      <c r="AJ8" s="11" t="s">
        <v>36</v>
      </c>
      <c r="AK8" s="8"/>
      <c r="AL8" s="11"/>
      <c r="AM8" s="8"/>
      <c r="AN8" s="11"/>
      <c r="AO8" s="11"/>
      <c r="AP8" s="11">
        <f>AL8-AK8</f>
        <v>0</v>
      </c>
      <c r="AQ8" s="11"/>
      <c r="AR8" s="11"/>
      <c r="AS8" s="8"/>
      <c r="AT8" s="17"/>
      <c r="AU8" s="7">
        <v>150</v>
      </c>
      <c r="AV8" s="17">
        <v>103.5</v>
      </c>
      <c r="AW8" s="17">
        <f>AV8/AU8*100</f>
        <v>69</v>
      </c>
      <c r="AX8" s="11"/>
      <c r="AY8" s="11"/>
      <c r="AZ8" s="11">
        <v>2</v>
      </c>
      <c r="BA8" s="8"/>
      <c r="BB8" s="8">
        <v>2.5</v>
      </c>
      <c r="BC8" s="11">
        <v>30.3</v>
      </c>
      <c r="BD8" s="11">
        <v>41.2</v>
      </c>
      <c r="BE8" s="11">
        <f>BC8/BB8*100</f>
        <v>1212</v>
      </c>
      <c r="BF8" s="11">
        <f>BC8/BD8*100</f>
        <v>73.54368932038835</v>
      </c>
      <c r="BG8" s="11">
        <f>BC8-BB8</f>
        <v>27.8</v>
      </c>
      <c r="BH8" s="11">
        <v>0</v>
      </c>
      <c r="BI8" s="11">
        <v>5852</v>
      </c>
      <c r="BJ8" s="11">
        <f>BB8+AY8+AD8+R8+J8+G8+B8+Z8+AB8+AK8+AS8+AU8</f>
        <v>512.5</v>
      </c>
      <c r="BK8" s="17">
        <f aca="true" t="shared" si="3" ref="BK8:BK24">C8+H8+K8+S8+AE8+BC8+AC8+AX8+AA8+AL8+AT8+AZ8+AV8+BH8+AR8</f>
        <v>251.60000000000002</v>
      </c>
      <c r="BL8" s="17">
        <v>80.9</v>
      </c>
      <c r="BM8" s="11">
        <f>BK8-BJ8</f>
        <v>-260.9</v>
      </c>
      <c r="BN8" s="11">
        <f>BK8-BL8</f>
        <v>170.70000000000002</v>
      </c>
      <c r="BO8" s="11">
        <f>BK8/BJ8*100</f>
        <v>49.092682926829276</v>
      </c>
      <c r="BP8" s="17">
        <f>BK8/BI8*100</f>
        <v>4.299384825700615</v>
      </c>
      <c r="BQ8" s="11"/>
      <c r="BR8" s="11"/>
      <c r="BS8" s="8" t="s">
        <v>36</v>
      </c>
      <c r="BT8" s="83" t="s">
        <v>37</v>
      </c>
      <c r="BU8" s="83"/>
      <c r="BV8" s="83"/>
      <c r="BW8" s="83"/>
      <c r="BX8" s="3"/>
      <c r="BY8" s="3"/>
    </row>
    <row r="9" spans="1:77" ht="18" customHeight="1">
      <c r="A9" s="8" t="s">
        <v>38</v>
      </c>
      <c r="B9" s="8">
        <v>80</v>
      </c>
      <c r="C9" s="11">
        <v>39.2</v>
      </c>
      <c r="D9" s="8">
        <v>12.2</v>
      </c>
      <c r="E9" s="11">
        <f aca="true" t="shared" si="4" ref="E9:E23">C9/B9*100</f>
        <v>49.00000000000001</v>
      </c>
      <c r="F9" s="11">
        <f t="shared" si="0"/>
        <v>321.31147540983613</v>
      </c>
      <c r="G9" s="11">
        <v>28</v>
      </c>
      <c r="H9" s="11"/>
      <c r="I9" s="11"/>
      <c r="J9" s="8">
        <v>93</v>
      </c>
      <c r="K9" s="11">
        <v>18.4</v>
      </c>
      <c r="L9" s="11">
        <v>6.6</v>
      </c>
      <c r="M9" s="11">
        <f>K9-J9</f>
        <v>-74.6</v>
      </c>
      <c r="N9" s="49">
        <f aca="true" t="shared" si="5" ref="N9:N23">K9/J9*100</f>
        <v>19.78494623655914</v>
      </c>
      <c r="O9" s="11">
        <f t="shared" si="1"/>
        <v>278.78787878787875</v>
      </c>
      <c r="P9" s="11">
        <v>1107.8</v>
      </c>
      <c r="Q9" s="30">
        <v>419.6</v>
      </c>
      <c r="R9" s="11">
        <v>290</v>
      </c>
      <c r="S9" s="11">
        <v>28.5</v>
      </c>
      <c r="T9" s="8">
        <v>35.6</v>
      </c>
      <c r="U9" s="11">
        <f aca="true" t="shared" si="6" ref="U9:U24">S9-R9</f>
        <v>-261.5</v>
      </c>
      <c r="V9" s="49">
        <f t="shared" si="2"/>
        <v>9.827586206896552</v>
      </c>
      <c r="W9" s="11">
        <f aca="true" t="shared" si="7" ref="W9:W24">S9/T9*100</f>
        <v>80.0561797752809</v>
      </c>
      <c r="X9" s="11">
        <v>1673.2</v>
      </c>
      <c r="Y9" s="35">
        <v>647.3</v>
      </c>
      <c r="Z9" s="8">
        <v>8</v>
      </c>
      <c r="AA9" s="11">
        <v>1.4</v>
      </c>
      <c r="AB9" s="11"/>
      <c r="AC9" s="11"/>
      <c r="AD9" s="8">
        <v>15</v>
      </c>
      <c r="AE9" s="11">
        <v>6.3</v>
      </c>
      <c r="AF9" s="8">
        <v>10.8</v>
      </c>
      <c r="AG9" s="11">
        <f aca="true" t="shared" si="8" ref="AG9:AG23">AE9/AD9*100</f>
        <v>42</v>
      </c>
      <c r="AH9" s="11">
        <f aca="true" t="shared" si="9" ref="AH9:AH23">AE9/AF9*100</f>
        <v>58.33333333333333</v>
      </c>
      <c r="AI9" s="11">
        <f aca="true" t="shared" si="10" ref="AI9:AI23">AE9-AD9</f>
        <v>-8.7</v>
      </c>
      <c r="AJ9" s="11" t="s">
        <v>38</v>
      </c>
      <c r="AK9" s="8">
        <v>27</v>
      </c>
      <c r="AL9" s="11"/>
      <c r="AM9" s="8"/>
      <c r="AN9" s="11"/>
      <c r="AO9" s="11"/>
      <c r="AP9" s="11">
        <f aca="true" t="shared" si="11" ref="AP9:AP24">AL9-AK9</f>
        <v>-27</v>
      </c>
      <c r="AQ9" s="11"/>
      <c r="AR9" s="11"/>
      <c r="AS9" s="8"/>
      <c r="AT9" s="17"/>
      <c r="AU9" s="7">
        <v>86</v>
      </c>
      <c r="AV9" s="48">
        <v>8.2</v>
      </c>
      <c r="AW9" s="17">
        <f aca="true" t="shared" si="12" ref="AW9:AW24">AV9/AU9*100</f>
        <v>9.534883720930232</v>
      </c>
      <c r="AX9" s="11"/>
      <c r="AY9" s="11"/>
      <c r="AZ9" s="11"/>
      <c r="BA9" s="8"/>
      <c r="BB9" s="8">
        <v>26</v>
      </c>
      <c r="BC9" s="11">
        <v>6.7</v>
      </c>
      <c r="BD9" s="8"/>
      <c r="BE9" s="11">
        <f aca="true" t="shared" si="13" ref="BE9:BE24">BC9/BB9*100</f>
        <v>25.769230769230774</v>
      </c>
      <c r="BF9" s="11"/>
      <c r="BG9" s="11">
        <f aca="true" t="shared" si="14" ref="BG9:BG24">BC9-BB9</f>
        <v>-19.3</v>
      </c>
      <c r="BH9" s="11"/>
      <c r="BI9" s="11">
        <v>5359</v>
      </c>
      <c r="BJ9" s="11">
        <f aca="true" t="shared" si="15" ref="BJ9:BJ22">BB9+AY9+AD9+R9+J9+G9+B9+Z9+AB9+AK9+AS9+AU9</f>
        <v>653</v>
      </c>
      <c r="BK9" s="17">
        <f t="shared" si="3"/>
        <v>108.7</v>
      </c>
      <c r="BL9" s="17">
        <v>67.5</v>
      </c>
      <c r="BM9" s="11">
        <f aca="true" t="shared" si="16" ref="BM9:BM24">BK9-BJ9</f>
        <v>-544.3</v>
      </c>
      <c r="BN9" s="11">
        <f aca="true" t="shared" si="17" ref="BN9:BN24">BK9-BL9</f>
        <v>41.2</v>
      </c>
      <c r="BO9" s="49">
        <f aca="true" t="shared" si="18" ref="BO9:BO24">BK9/BJ9*100</f>
        <v>16.64624808575804</v>
      </c>
      <c r="BP9" s="17">
        <f aca="true" t="shared" si="19" ref="BP9:BP24">BK9/BI9*100</f>
        <v>2.0283635006531067</v>
      </c>
      <c r="BQ9" s="11"/>
      <c r="BR9" s="11"/>
      <c r="BS9" s="8" t="s">
        <v>38</v>
      </c>
      <c r="BT9" s="83" t="s">
        <v>39</v>
      </c>
      <c r="BU9" s="83"/>
      <c r="BV9" s="83"/>
      <c r="BW9" s="83"/>
      <c r="BX9" s="3"/>
      <c r="BY9" s="3"/>
    </row>
    <row r="10" spans="1:77" ht="18" customHeight="1">
      <c r="A10" s="8" t="s">
        <v>40</v>
      </c>
      <c r="B10" s="11">
        <v>40</v>
      </c>
      <c r="C10" s="11">
        <v>26.4</v>
      </c>
      <c r="D10" s="8">
        <v>14.4</v>
      </c>
      <c r="E10" s="11">
        <f t="shared" si="4"/>
        <v>65.99999999999999</v>
      </c>
      <c r="F10" s="11">
        <f t="shared" si="0"/>
        <v>183.33333333333331</v>
      </c>
      <c r="G10" s="11"/>
      <c r="H10" s="11"/>
      <c r="I10" s="11"/>
      <c r="J10" s="8">
        <v>10</v>
      </c>
      <c r="K10" s="11">
        <v>4</v>
      </c>
      <c r="L10" s="8">
        <v>2</v>
      </c>
      <c r="M10" s="11">
        <f aca="true" t="shared" si="20" ref="M10:M24">K10-J10</f>
        <v>-6</v>
      </c>
      <c r="N10" s="11">
        <f t="shared" si="5"/>
        <v>40</v>
      </c>
      <c r="O10" s="11">
        <f t="shared" si="1"/>
        <v>200</v>
      </c>
      <c r="P10" s="11">
        <v>224.7</v>
      </c>
      <c r="Q10" s="30">
        <v>65.9</v>
      </c>
      <c r="R10" s="8">
        <v>166</v>
      </c>
      <c r="S10" s="40">
        <v>20.6</v>
      </c>
      <c r="T10" s="8">
        <v>33</v>
      </c>
      <c r="U10" s="11">
        <f t="shared" si="6"/>
        <v>-145.4</v>
      </c>
      <c r="V10" s="49">
        <f t="shared" si="2"/>
        <v>12.409638554216869</v>
      </c>
      <c r="W10" s="11">
        <f t="shared" si="7"/>
        <v>62.42424242424243</v>
      </c>
      <c r="X10" s="11">
        <v>1851</v>
      </c>
      <c r="Y10" s="35">
        <v>356.2</v>
      </c>
      <c r="Z10" s="8">
        <v>2</v>
      </c>
      <c r="AA10" s="11"/>
      <c r="AB10" s="11"/>
      <c r="AC10" s="11"/>
      <c r="AD10" s="8">
        <v>30</v>
      </c>
      <c r="AE10" s="11">
        <v>25.4</v>
      </c>
      <c r="AF10" s="8">
        <v>28.3</v>
      </c>
      <c r="AG10" s="11">
        <f t="shared" si="8"/>
        <v>84.66666666666666</v>
      </c>
      <c r="AH10" s="11">
        <f t="shared" si="9"/>
        <v>89.75265017667844</v>
      </c>
      <c r="AI10" s="11">
        <f t="shared" si="10"/>
        <v>-4.600000000000001</v>
      </c>
      <c r="AJ10" s="11" t="s">
        <v>40</v>
      </c>
      <c r="AK10" s="8"/>
      <c r="AL10" s="11"/>
      <c r="AM10" s="8"/>
      <c r="AN10" s="11"/>
      <c r="AO10" s="11"/>
      <c r="AP10" s="11">
        <f t="shared" si="11"/>
        <v>0</v>
      </c>
      <c r="AQ10" s="11"/>
      <c r="AR10" s="11"/>
      <c r="AS10" s="8"/>
      <c r="AT10" s="17"/>
      <c r="AU10" s="7">
        <v>50</v>
      </c>
      <c r="AV10" s="17"/>
      <c r="AW10" s="17">
        <f t="shared" si="12"/>
        <v>0</v>
      </c>
      <c r="AX10" s="11"/>
      <c r="AY10" s="11"/>
      <c r="AZ10" s="11"/>
      <c r="BA10" s="8"/>
      <c r="BB10" s="11">
        <v>7.5</v>
      </c>
      <c r="BC10" s="11"/>
      <c r="BD10" s="8"/>
      <c r="BE10" s="11">
        <f t="shared" si="13"/>
        <v>0</v>
      </c>
      <c r="BF10" s="11">
        <v>0</v>
      </c>
      <c r="BG10" s="11">
        <f t="shared" si="14"/>
        <v>-7.5</v>
      </c>
      <c r="BH10" s="11"/>
      <c r="BI10" s="11">
        <v>3281</v>
      </c>
      <c r="BJ10" s="11">
        <f t="shared" si="15"/>
        <v>305.5</v>
      </c>
      <c r="BK10" s="17">
        <f t="shared" si="3"/>
        <v>76.4</v>
      </c>
      <c r="BL10" s="17">
        <v>77.7</v>
      </c>
      <c r="BM10" s="11">
        <f t="shared" si="16"/>
        <v>-229.1</v>
      </c>
      <c r="BN10" s="11">
        <f t="shared" si="17"/>
        <v>-1.2999999999999972</v>
      </c>
      <c r="BO10" s="49">
        <f t="shared" si="18"/>
        <v>25.00818330605565</v>
      </c>
      <c r="BP10" s="17">
        <f t="shared" si="19"/>
        <v>2.3285583663517224</v>
      </c>
      <c r="BQ10" s="11"/>
      <c r="BR10" s="11"/>
      <c r="BS10" s="8" t="s">
        <v>40</v>
      </c>
      <c r="BT10" s="83" t="s">
        <v>41</v>
      </c>
      <c r="BU10" s="83"/>
      <c r="BV10" s="83"/>
      <c r="BW10" s="83"/>
      <c r="BX10" s="3"/>
      <c r="BY10" s="3"/>
    </row>
    <row r="11" spans="1:77" ht="18" customHeight="1">
      <c r="A11" s="8" t="s">
        <v>42</v>
      </c>
      <c r="B11" s="11">
        <v>42</v>
      </c>
      <c r="C11" s="11">
        <v>27.9</v>
      </c>
      <c r="D11" s="8">
        <v>20.8</v>
      </c>
      <c r="E11" s="11">
        <f t="shared" si="4"/>
        <v>66.42857142857143</v>
      </c>
      <c r="F11" s="11">
        <f t="shared" si="0"/>
        <v>134.1346153846154</v>
      </c>
      <c r="G11" s="11"/>
      <c r="H11" s="11">
        <v>3.3</v>
      </c>
      <c r="I11" s="11"/>
      <c r="J11" s="11"/>
      <c r="K11" s="11">
        <v>0.1</v>
      </c>
      <c r="L11" s="11">
        <v>0.2</v>
      </c>
      <c r="M11" s="11">
        <f t="shared" si="20"/>
        <v>0.1</v>
      </c>
      <c r="N11" s="11"/>
      <c r="O11" s="11">
        <f t="shared" si="1"/>
        <v>50</v>
      </c>
      <c r="P11" s="11">
        <v>47.9</v>
      </c>
      <c r="Q11" s="31">
        <v>14.3</v>
      </c>
      <c r="R11" s="8">
        <v>12</v>
      </c>
      <c r="S11" s="11">
        <v>0.8</v>
      </c>
      <c r="T11" s="8">
        <v>5.8</v>
      </c>
      <c r="U11" s="11">
        <f t="shared" si="6"/>
        <v>-11.2</v>
      </c>
      <c r="V11" s="49">
        <f t="shared" si="2"/>
        <v>6.666666666666667</v>
      </c>
      <c r="W11" s="11">
        <f t="shared" si="7"/>
        <v>13.793103448275861</v>
      </c>
      <c r="X11" s="11">
        <v>440.3</v>
      </c>
      <c r="Y11" s="35">
        <v>23</v>
      </c>
      <c r="Z11" s="8"/>
      <c r="AA11" s="11"/>
      <c r="AB11" s="11"/>
      <c r="AC11" s="11"/>
      <c r="AD11" s="8">
        <v>45</v>
      </c>
      <c r="AE11" s="11">
        <v>37.4</v>
      </c>
      <c r="AF11" s="8">
        <v>37.2</v>
      </c>
      <c r="AG11" s="11">
        <f t="shared" si="8"/>
        <v>83.11111111111111</v>
      </c>
      <c r="AH11" s="11">
        <f t="shared" si="9"/>
        <v>100.53763440860214</v>
      </c>
      <c r="AI11" s="11">
        <f t="shared" si="10"/>
        <v>-7.600000000000001</v>
      </c>
      <c r="AJ11" s="11" t="s">
        <v>42</v>
      </c>
      <c r="AK11" s="8">
        <v>5.7</v>
      </c>
      <c r="AL11" s="11">
        <v>1.5</v>
      </c>
      <c r="AM11" s="8"/>
      <c r="AN11" s="11"/>
      <c r="AO11" s="11"/>
      <c r="AP11" s="11">
        <f t="shared" si="11"/>
        <v>-4.2</v>
      </c>
      <c r="AQ11" s="11"/>
      <c r="AR11" s="11"/>
      <c r="AS11" s="8"/>
      <c r="AT11" s="17"/>
      <c r="AU11" s="7">
        <v>10.2</v>
      </c>
      <c r="AV11" s="17"/>
      <c r="AW11" s="17">
        <f t="shared" si="12"/>
        <v>0</v>
      </c>
      <c r="AX11" s="11"/>
      <c r="AY11" s="11"/>
      <c r="AZ11" s="11"/>
      <c r="BA11" s="8"/>
      <c r="BB11" s="8">
        <v>10</v>
      </c>
      <c r="BC11" s="11"/>
      <c r="BD11" s="11">
        <v>4.5</v>
      </c>
      <c r="BE11" s="11">
        <f t="shared" si="13"/>
        <v>0</v>
      </c>
      <c r="BF11" s="11">
        <f>BC11/BD11*100</f>
        <v>0</v>
      </c>
      <c r="BG11" s="11">
        <f t="shared" si="14"/>
        <v>-10</v>
      </c>
      <c r="BH11" s="11"/>
      <c r="BI11" s="11">
        <v>1166</v>
      </c>
      <c r="BJ11" s="11">
        <f t="shared" si="15"/>
        <v>124.9</v>
      </c>
      <c r="BK11" s="17">
        <f t="shared" si="3"/>
        <v>71</v>
      </c>
      <c r="BL11" s="17">
        <v>81.3</v>
      </c>
      <c r="BM11" s="11">
        <f t="shared" si="16"/>
        <v>-53.900000000000006</v>
      </c>
      <c r="BN11" s="11">
        <f t="shared" si="17"/>
        <v>-10.299999999999997</v>
      </c>
      <c r="BO11" s="11">
        <f t="shared" si="18"/>
        <v>56.845476381104874</v>
      </c>
      <c r="BP11" s="17">
        <f t="shared" si="19"/>
        <v>6.089193825042882</v>
      </c>
      <c r="BQ11" s="11"/>
      <c r="BR11" s="11"/>
      <c r="BS11" s="8" t="s">
        <v>42</v>
      </c>
      <c r="BT11" s="84" t="s">
        <v>43</v>
      </c>
      <c r="BU11" s="84"/>
      <c r="BV11" s="84"/>
      <c r="BW11" s="84"/>
      <c r="BX11" s="3"/>
      <c r="BY11" s="3"/>
    </row>
    <row r="12" spans="1:77" ht="18" customHeight="1">
      <c r="A12" s="8" t="s">
        <v>44</v>
      </c>
      <c r="B12" s="11">
        <v>25</v>
      </c>
      <c r="C12" s="11">
        <v>1.1</v>
      </c>
      <c r="D12" s="8">
        <v>2.5</v>
      </c>
      <c r="E12" s="49">
        <f t="shared" si="4"/>
        <v>4.4</v>
      </c>
      <c r="F12" s="11">
        <f t="shared" si="0"/>
        <v>44.00000000000001</v>
      </c>
      <c r="G12" s="11"/>
      <c r="H12" s="11"/>
      <c r="I12" s="11"/>
      <c r="J12" s="8">
        <v>2</v>
      </c>
      <c r="K12" s="11"/>
      <c r="L12" s="8">
        <v>2</v>
      </c>
      <c r="M12" s="11">
        <f t="shared" si="20"/>
        <v>-2</v>
      </c>
      <c r="N12" s="49">
        <f t="shared" si="5"/>
        <v>0</v>
      </c>
      <c r="O12" s="11">
        <f t="shared" si="1"/>
        <v>0</v>
      </c>
      <c r="P12" s="11">
        <v>114.8</v>
      </c>
      <c r="Q12" s="31">
        <v>7.7</v>
      </c>
      <c r="R12" s="8">
        <v>12</v>
      </c>
      <c r="S12" s="40">
        <v>0.4</v>
      </c>
      <c r="T12" s="8">
        <v>11.3</v>
      </c>
      <c r="U12" s="11">
        <f t="shared" si="6"/>
        <v>-11.6</v>
      </c>
      <c r="V12" s="49">
        <f t="shared" si="2"/>
        <v>3.3333333333333335</v>
      </c>
      <c r="W12" s="11">
        <f t="shared" si="7"/>
        <v>3.5398230088495577</v>
      </c>
      <c r="X12" s="11">
        <v>512.5</v>
      </c>
      <c r="Y12" s="35">
        <v>23.9</v>
      </c>
      <c r="Z12" s="8">
        <v>2</v>
      </c>
      <c r="AA12" s="11"/>
      <c r="AB12" s="11"/>
      <c r="AC12" s="11"/>
      <c r="AD12" s="8">
        <v>40</v>
      </c>
      <c r="AE12" s="11">
        <v>3</v>
      </c>
      <c r="AF12" s="8">
        <v>7.4</v>
      </c>
      <c r="AG12" s="11">
        <f t="shared" si="8"/>
        <v>7.5</v>
      </c>
      <c r="AH12" s="11">
        <f t="shared" si="9"/>
        <v>40.54054054054054</v>
      </c>
      <c r="AI12" s="11">
        <f t="shared" si="10"/>
        <v>-37</v>
      </c>
      <c r="AJ12" s="11" t="s">
        <v>44</v>
      </c>
      <c r="AK12" s="8"/>
      <c r="AL12" s="11"/>
      <c r="AM12" s="8"/>
      <c r="AN12" s="11"/>
      <c r="AO12" s="11"/>
      <c r="AP12" s="11">
        <f t="shared" si="11"/>
        <v>0</v>
      </c>
      <c r="AQ12" s="11"/>
      <c r="AR12" s="11"/>
      <c r="AS12" s="8"/>
      <c r="AT12" s="17"/>
      <c r="AU12" s="7">
        <v>60</v>
      </c>
      <c r="AV12" s="48">
        <v>5.1</v>
      </c>
      <c r="AW12" s="17">
        <f t="shared" si="12"/>
        <v>8.5</v>
      </c>
      <c r="AX12" s="11"/>
      <c r="AY12" s="11"/>
      <c r="AZ12" s="11"/>
      <c r="BA12" s="8"/>
      <c r="BB12" s="8">
        <v>15</v>
      </c>
      <c r="BC12" s="11"/>
      <c r="BD12" s="11">
        <v>11.5</v>
      </c>
      <c r="BE12" s="11">
        <f t="shared" si="13"/>
        <v>0</v>
      </c>
      <c r="BF12" s="11">
        <f>BC12/BD12*100</f>
        <v>0</v>
      </c>
      <c r="BG12" s="11">
        <f t="shared" si="14"/>
        <v>-15</v>
      </c>
      <c r="BH12" s="11"/>
      <c r="BI12" s="11">
        <v>1409</v>
      </c>
      <c r="BJ12" s="11">
        <f t="shared" si="15"/>
        <v>156</v>
      </c>
      <c r="BK12" s="17">
        <f t="shared" si="3"/>
        <v>9.6</v>
      </c>
      <c r="BL12" s="17">
        <v>37.6</v>
      </c>
      <c r="BM12" s="11">
        <f t="shared" si="16"/>
        <v>-146.4</v>
      </c>
      <c r="BN12" s="11">
        <f t="shared" si="17"/>
        <v>-28</v>
      </c>
      <c r="BO12" s="49">
        <f t="shared" si="18"/>
        <v>6.153846153846153</v>
      </c>
      <c r="BP12" s="17">
        <f t="shared" si="19"/>
        <v>0.681334279630944</v>
      </c>
      <c r="BQ12" s="11"/>
      <c r="BR12" s="11"/>
      <c r="BS12" s="8" t="s">
        <v>44</v>
      </c>
      <c r="BT12" s="83" t="s">
        <v>45</v>
      </c>
      <c r="BU12" s="83"/>
      <c r="BV12" s="83"/>
      <c r="BW12" s="83"/>
      <c r="BX12" s="3"/>
      <c r="BY12" s="3"/>
    </row>
    <row r="13" spans="1:77" ht="18" customHeight="1">
      <c r="A13" s="8" t="s">
        <v>46</v>
      </c>
      <c r="B13" s="8">
        <v>25</v>
      </c>
      <c r="C13" s="11">
        <v>0.6</v>
      </c>
      <c r="D13" s="8">
        <v>0.8</v>
      </c>
      <c r="E13" s="49">
        <f t="shared" si="4"/>
        <v>2.4</v>
      </c>
      <c r="F13" s="11">
        <f t="shared" si="0"/>
        <v>74.99999999999999</v>
      </c>
      <c r="G13" s="11"/>
      <c r="H13" s="11"/>
      <c r="I13" s="11"/>
      <c r="J13" s="8">
        <v>15</v>
      </c>
      <c r="K13" s="11">
        <v>6.8</v>
      </c>
      <c r="L13" s="8">
        <v>2</v>
      </c>
      <c r="M13" s="11">
        <f t="shared" si="20"/>
        <v>-8.2</v>
      </c>
      <c r="N13" s="11">
        <f t="shared" si="5"/>
        <v>45.33333333333333</v>
      </c>
      <c r="O13" s="11">
        <f t="shared" si="1"/>
        <v>340</v>
      </c>
      <c r="P13" s="11">
        <v>185.7</v>
      </c>
      <c r="Q13" s="32">
        <v>39.5</v>
      </c>
      <c r="R13" s="11">
        <v>90</v>
      </c>
      <c r="S13" s="11">
        <v>13.7</v>
      </c>
      <c r="T13" s="8">
        <v>7.1</v>
      </c>
      <c r="U13" s="11">
        <f t="shared" si="6"/>
        <v>-76.3</v>
      </c>
      <c r="V13" s="49">
        <f t="shared" si="2"/>
        <v>15.22222222222222</v>
      </c>
      <c r="W13" s="11">
        <f t="shared" si="7"/>
        <v>192.95774647887325</v>
      </c>
      <c r="X13" s="11">
        <v>711.9</v>
      </c>
      <c r="Y13" s="35">
        <v>157.5</v>
      </c>
      <c r="Z13" s="8">
        <v>5</v>
      </c>
      <c r="AA13" s="11">
        <v>1.7</v>
      </c>
      <c r="AB13" s="11"/>
      <c r="AC13" s="11"/>
      <c r="AD13" s="8">
        <v>28</v>
      </c>
      <c r="AE13" s="11">
        <v>2.7</v>
      </c>
      <c r="AF13" s="8">
        <v>18.8</v>
      </c>
      <c r="AG13" s="49">
        <f t="shared" si="8"/>
        <v>9.642857142857144</v>
      </c>
      <c r="AH13" s="11">
        <f t="shared" si="9"/>
        <v>14.361702127659576</v>
      </c>
      <c r="AI13" s="11">
        <f t="shared" si="10"/>
        <v>-25.3</v>
      </c>
      <c r="AJ13" s="11" t="s">
        <v>46</v>
      </c>
      <c r="AK13" s="8">
        <v>0</v>
      </c>
      <c r="AL13" s="11"/>
      <c r="AM13" s="8"/>
      <c r="AN13" s="11"/>
      <c r="AO13" s="11"/>
      <c r="AP13" s="11">
        <f t="shared" si="11"/>
        <v>0</v>
      </c>
      <c r="AQ13" s="11"/>
      <c r="AR13" s="11"/>
      <c r="AS13" s="8"/>
      <c r="AT13" s="17"/>
      <c r="AU13" s="7">
        <v>25</v>
      </c>
      <c r="AV13" s="17"/>
      <c r="AW13" s="17">
        <f t="shared" si="12"/>
        <v>0</v>
      </c>
      <c r="AX13" s="11"/>
      <c r="AY13" s="11"/>
      <c r="AZ13" s="11"/>
      <c r="BA13" s="8"/>
      <c r="BB13" s="8">
        <v>6</v>
      </c>
      <c r="BC13" s="11"/>
      <c r="BD13" s="8"/>
      <c r="BE13" s="11">
        <f t="shared" si="13"/>
        <v>0</v>
      </c>
      <c r="BF13" s="11">
        <v>0</v>
      </c>
      <c r="BG13" s="11">
        <f t="shared" si="14"/>
        <v>-6</v>
      </c>
      <c r="BH13" s="11"/>
      <c r="BI13" s="11">
        <v>2550</v>
      </c>
      <c r="BJ13" s="11">
        <f t="shared" si="15"/>
        <v>194</v>
      </c>
      <c r="BK13" s="17">
        <f t="shared" si="3"/>
        <v>25.499999999999996</v>
      </c>
      <c r="BL13" s="17">
        <v>31.5</v>
      </c>
      <c r="BM13" s="11">
        <f t="shared" si="16"/>
        <v>-168.5</v>
      </c>
      <c r="BN13" s="11">
        <f t="shared" si="17"/>
        <v>-6.0000000000000036</v>
      </c>
      <c r="BO13" s="49">
        <f t="shared" si="18"/>
        <v>13.144329896907214</v>
      </c>
      <c r="BP13" s="17">
        <f t="shared" si="19"/>
        <v>0.9999999999999999</v>
      </c>
      <c r="BQ13" s="11"/>
      <c r="BR13" s="11"/>
      <c r="BS13" s="8" t="s">
        <v>46</v>
      </c>
      <c r="BT13" s="83" t="s">
        <v>47</v>
      </c>
      <c r="BU13" s="83"/>
      <c r="BV13" s="83"/>
      <c r="BW13" s="83"/>
      <c r="BX13" s="3"/>
      <c r="BY13" s="3"/>
    </row>
    <row r="14" spans="1:77" ht="18" customHeight="1">
      <c r="A14" s="8" t="s">
        <v>48</v>
      </c>
      <c r="B14" s="11">
        <v>30</v>
      </c>
      <c r="C14" s="11">
        <v>4.2</v>
      </c>
      <c r="D14" s="8">
        <v>7.3</v>
      </c>
      <c r="E14" s="11">
        <f t="shared" si="4"/>
        <v>14.000000000000002</v>
      </c>
      <c r="F14" s="11">
        <f t="shared" si="0"/>
        <v>57.53424657534247</v>
      </c>
      <c r="G14" s="11"/>
      <c r="H14" s="11"/>
      <c r="I14" s="11"/>
      <c r="J14" s="8">
        <v>10</v>
      </c>
      <c r="K14" s="11">
        <v>6.3</v>
      </c>
      <c r="L14" s="11">
        <v>0.4</v>
      </c>
      <c r="M14" s="11">
        <f t="shared" si="20"/>
        <v>-3.7</v>
      </c>
      <c r="N14" s="11">
        <f t="shared" si="5"/>
        <v>63</v>
      </c>
      <c r="O14" s="11">
        <f t="shared" si="1"/>
        <v>1574.9999999999998</v>
      </c>
      <c r="P14" s="11">
        <v>268.2</v>
      </c>
      <c r="Q14" s="33">
        <v>18.5</v>
      </c>
      <c r="R14" s="11">
        <v>95</v>
      </c>
      <c r="S14" s="11">
        <v>4.5</v>
      </c>
      <c r="T14" s="8">
        <v>4</v>
      </c>
      <c r="U14" s="11">
        <f t="shared" si="6"/>
        <v>-90.5</v>
      </c>
      <c r="V14" s="49">
        <f t="shared" si="2"/>
        <v>4.736842105263158</v>
      </c>
      <c r="W14" s="11">
        <f t="shared" si="7"/>
        <v>112.5</v>
      </c>
      <c r="X14" s="11">
        <v>916.4</v>
      </c>
      <c r="Y14" s="35">
        <v>213.3</v>
      </c>
      <c r="Z14" s="11">
        <v>1</v>
      </c>
      <c r="AA14" s="11"/>
      <c r="AB14" s="11"/>
      <c r="AC14" s="11"/>
      <c r="AD14" s="11">
        <v>8</v>
      </c>
      <c r="AE14" s="11">
        <v>0.7</v>
      </c>
      <c r="AF14" s="8">
        <v>1.2</v>
      </c>
      <c r="AG14" s="49">
        <f t="shared" si="8"/>
        <v>8.75</v>
      </c>
      <c r="AH14" s="11">
        <f t="shared" si="9"/>
        <v>58.333333333333336</v>
      </c>
      <c r="AI14" s="11">
        <f t="shared" si="10"/>
        <v>-7.3</v>
      </c>
      <c r="AJ14" s="11" t="s">
        <v>48</v>
      </c>
      <c r="AK14" s="11">
        <v>0</v>
      </c>
      <c r="AL14" s="11"/>
      <c r="AM14" s="8"/>
      <c r="AN14" s="11"/>
      <c r="AO14" s="11"/>
      <c r="AP14" s="11">
        <f t="shared" si="11"/>
        <v>0</v>
      </c>
      <c r="AQ14" s="11"/>
      <c r="AR14" s="11"/>
      <c r="AS14" s="8"/>
      <c r="AT14" s="17"/>
      <c r="AU14" s="7">
        <v>45</v>
      </c>
      <c r="AV14" s="17">
        <v>28.4</v>
      </c>
      <c r="AW14" s="17">
        <f t="shared" si="12"/>
        <v>63.11111111111111</v>
      </c>
      <c r="AX14" s="11"/>
      <c r="AY14" s="11"/>
      <c r="AZ14" s="11">
        <v>146</v>
      </c>
      <c r="BA14" s="8"/>
      <c r="BB14" s="11">
        <v>10</v>
      </c>
      <c r="BC14" s="11">
        <v>55.9</v>
      </c>
      <c r="BD14" s="11"/>
      <c r="BE14" s="11">
        <f t="shared" si="13"/>
        <v>559</v>
      </c>
      <c r="BF14" s="11">
        <v>0</v>
      </c>
      <c r="BG14" s="11">
        <f t="shared" si="14"/>
        <v>45.9</v>
      </c>
      <c r="BH14" s="11"/>
      <c r="BI14" s="11">
        <v>1946</v>
      </c>
      <c r="BJ14" s="11">
        <f t="shared" si="15"/>
        <v>199</v>
      </c>
      <c r="BK14" s="17">
        <f t="shared" si="3"/>
        <v>246</v>
      </c>
      <c r="BL14" s="17">
        <v>99.3</v>
      </c>
      <c r="BM14" s="11">
        <f t="shared" si="16"/>
        <v>47</v>
      </c>
      <c r="BN14" s="11">
        <f t="shared" si="17"/>
        <v>146.7</v>
      </c>
      <c r="BO14" s="11">
        <f t="shared" si="18"/>
        <v>123.61809045226131</v>
      </c>
      <c r="BP14" s="17">
        <f t="shared" si="19"/>
        <v>12.64131551901336</v>
      </c>
      <c r="BQ14" s="11"/>
      <c r="BR14" s="11"/>
      <c r="BS14" s="8" t="s">
        <v>48</v>
      </c>
      <c r="BT14" s="83" t="s">
        <v>49</v>
      </c>
      <c r="BU14" s="83"/>
      <c r="BV14" s="83"/>
      <c r="BW14" s="83"/>
      <c r="BX14" s="3"/>
      <c r="BY14" s="3"/>
    </row>
    <row r="15" spans="1:77" ht="18" customHeight="1">
      <c r="A15" s="8" t="s">
        <v>50</v>
      </c>
      <c r="B15" s="8">
        <v>30</v>
      </c>
      <c r="C15" s="11">
        <v>-1.3</v>
      </c>
      <c r="D15" s="8">
        <v>1.1</v>
      </c>
      <c r="E15" s="49">
        <f t="shared" si="4"/>
        <v>-4.333333333333334</v>
      </c>
      <c r="F15" s="11">
        <f t="shared" si="0"/>
        <v>-118.18181818181816</v>
      </c>
      <c r="G15" s="11">
        <v>0</v>
      </c>
      <c r="H15" s="11"/>
      <c r="I15" s="11"/>
      <c r="J15" s="8">
        <v>10</v>
      </c>
      <c r="K15" s="11">
        <v>1.8</v>
      </c>
      <c r="L15" s="8"/>
      <c r="M15" s="11">
        <f t="shared" si="20"/>
        <v>-8.2</v>
      </c>
      <c r="N15" s="49">
        <f t="shared" si="5"/>
        <v>18</v>
      </c>
      <c r="O15" s="11"/>
      <c r="P15" s="11">
        <v>146.1</v>
      </c>
      <c r="Q15" s="31">
        <v>42.1</v>
      </c>
      <c r="R15" s="11">
        <v>129</v>
      </c>
      <c r="S15" s="11">
        <v>18</v>
      </c>
      <c r="T15" s="8">
        <v>2.1</v>
      </c>
      <c r="U15" s="11">
        <f t="shared" si="6"/>
        <v>-111</v>
      </c>
      <c r="V15" s="49">
        <f t="shared" si="2"/>
        <v>13.953488372093023</v>
      </c>
      <c r="W15" s="11">
        <f t="shared" si="7"/>
        <v>857.1428571428571</v>
      </c>
      <c r="X15" s="11">
        <v>709.1</v>
      </c>
      <c r="Y15" s="35">
        <v>317.1</v>
      </c>
      <c r="Z15" s="11">
        <v>0</v>
      </c>
      <c r="AA15" s="11"/>
      <c r="AB15" s="11"/>
      <c r="AC15" s="11"/>
      <c r="AD15" s="8">
        <v>6</v>
      </c>
      <c r="AE15" s="11"/>
      <c r="AF15" s="8">
        <v>2.2</v>
      </c>
      <c r="AG15" s="49">
        <f t="shared" si="8"/>
        <v>0</v>
      </c>
      <c r="AH15" s="11">
        <f t="shared" si="9"/>
        <v>0</v>
      </c>
      <c r="AI15" s="11">
        <f t="shared" si="10"/>
        <v>-6</v>
      </c>
      <c r="AJ15" s="11" t="s">
        <v>50</v>
      </c>
      <c r="AK15" s="8">
        <v>0</v>
      </c>
      <c r="AL15" s="11"/>
      <c r="AM15" s="8"/>
      <c r="AN15" s="11"/>
      <c r="AO15" s="11"/>
      <c r="AP15" s="11">
        <f t="shared" si="11"/>
        <v>0</v>
      </c>
      <c r="AQ15" s="11"/>
      <c r="AR15" s="11"/>
      <c r="AS15" s="8"/>
      <c r="AT15" s="17"/>
      <c r="AU15" s="7">
        <v>70</v>
      </c>
      <c r="AV15" s="17">
        <v>29</v>
      </c>
      <c r="AW15" s="17">
        <f t="shared" si="12"/>
        <v>41.42857142857143</v>
      </c>
      <c r="AX15" s="11"/>
      <c r="AY15" s="11"/>
      <c r="AZ15" s="11"/>
      <c r="BA15" s="8"/>
      <c r="BB15" s="8">
        <v>0</v>
      </c>
      <c r="BC15" s="11"/>
      <c r="BD15" s="8"/>
      <c r="BE15" s="11"/>
      <c r="BF15" s="11"/>
      <c r="BG15" s="11">
        <f t="shared" si="14"/>
        <v>0</v>
      </c>
      <c r="BH15" s="11"/>
      <c r="BI15" s="11">
        <v>1629</v>
      </c>
      <c r="BJ15" s="11">
        <f t="shared" si="15"/>
        <v>245</v>
      </c>
      <c r="BK15" s="17">
        <f t="shared" si="3"/>
        <v>47.5</v>
      </c>
      <c r="BL15" s="17">
        <v>5.4</v>
      </c>
      <c r="BM15" s="11">
        <f t="shared" si="16"/>
        <v>-197.5</v>
      </c>
      <c r="BN15" s="11">
        <f t="shared" si="17"/>
        <v>42.1</v>
      </c>
      <c r="BO15" s="49">
        <f t="shared" si="18"/>
        <v>19.387755102040817</v>
      </c>
      <c r="BP15" s="17">
        <f t="shared" si="19"/>
        <v>2.9158993247391036</v>
      </c>
      <c r="BQ15" s="11"/>
      <c r="BR15" s="11"/>
      <c r="BS15" s="8" t="s">
        <v>50</v>
      </c>
      <c r="BT15" s="85" t="s">
        <v>51</v>
      </c>
      <c r="BU15" s="86"/>
      <c r="BV15" s="86"/>
      <c r="BW15" s="87"/>
      <c r="BX15" s="3"/>
      <c r="BY15" s="3"/>
    </row>
    <row r="16" spans="1:77" ht="17.25" customHeight="1">
      <c r="A16" s="8" t="s">
        <v>52</v>
      </c>
      <c r="B16" s="11">
        <v>60</v>
      </c>
      <c r="C16" s="11">
        <v>2.7</v>
      </c>
      <c r="D16" s="8">
        <v>1</v>
      </c>
      <c r="E16" s="49">
        <f t="shared" si="4"/>
        <v>4.500000000000001</v>
      </c>
      <c r="F16" s="11">
        <f t="shared" si="0"/>
        <v>270</v>
      </c>
      <c r="G16" s="11"/>
      <c r="H16" s="11"/>
      <c r="I16" s="11"/>
      <c r="J16" s="8">
        <v>10</v>
      </c>
      <c r="K16" s="11">
        <v>4.4</v>
      </c>
      <c r="L16" s="11">
        <v>5.1</v>
      </c>
      <c r="M16" s="11">
        <f t="shared" si="20"/>
        <v>-5.6</v>
      </c>
      <c r="N16" s="11">
        <f t="shared" si="5"/>
        <v>44.00000000000001</v>
      </c>
      <c r="O16" s="11">
        <v>100</v>
      </c>
      <c r="P16" s="11">
        <v>127</v>
      </c>
      <c r="Q16" s="31">
        <v>21.5</v>
      </c>
      <c r="R16" s="8">
        <v>52</v>
      </c>
      <c r="S16" s="11">
        <v>7.9</v>
      </c>
      <c r="T16" s="8">
        <v>12</v>
      </c>
      <c r="U16" s="11">
        <f t="shared" si="6"/>
        <v>-44.1</v>
      </c>
      <c r="V16" s="49">
        <f t="shared" si="2"/>
        <v>15.192307692307693</v>
      </c>
      <c r="W16" s="11">
        <f t="shared" si="7"/>
        <v>65.83333333333333</v>
      </c>
      <c r="X16" s="11">
        <v>632.9</v>
      </c>
      <c r="Y16" s="35">
        <v>87.5</v>
      </c>
      <c r="Z16" s="8">
        <v>0</v>
      </c>
      <c r="AA16" s="11"/>
      <c r="AB16" s="11"/>
      <c r="AC16" s="11"/>
      <c r="AD16" s="8">
        <v>50</v>
      </c>
      <c r="AE16" s="11">
        <v>1.9</v>
      </c>
      <c r="AF16" s="8">
        <v>0.6</v>
      </c>
      <c r="AG16" s="49">
        <f t="shared" si="8"/>
        <v>3.8</v>
      </c>
      <c r="AH16" s="11">
        <f t="shared" si="9"/>
        <v>316.66666666666663</v>
      </c>
      <c r="AI16" s="11">
        <f t="shared" si="10"/>
        <v>-48.1</v>
      </c>
      <c r="AJ16" s="11" t="s">
        <v>52</v>
      </c>
      <c r="AK16" s="8">
        <v>37.5</v>
      </c>
      <c r="AL16" s="11">
        <v>100</v>
      </c>
      <c r="AM16" s="8">
        <v>60</v>
      </c>
      <c r="AN16" s="11">
        <f aca="true" t="shared" si="21" ref="AN16:AN24">AL16/AK16*100</f>
        <v>266.66666666666663</v>
      </c>
      <c r="AO16" s="11"/>
      <c r="AP16" s="11">
        <f t="shared" si="11"/>
        <v>62.5</v>
      </c>
      <c r="AQ16" s="11"/>
      <c r="AR16" s="11"/>
      <c r="AS16" s="8">
        <v>2.5</v>
      </c>
      <c r="AT16" s="17"/>
      <c r="AU16" s="7">
        <v>5</v>
      </c>
      <c r="AV16" s="17"/>
      <c r="AW16" s="17">
        <f t="shared" si="12"/>
        <v>0</v>
      </c>
      <c r="AX16" s="11"/>
      <c r="AY16" s="11"/>
      <c r="AZ16" s="11"/>
      <c r="BA16" s="8"/>
      <c r="BB16" s="8">
        <v>4</v>
      </c>
      <c r="BC16" s="11"/>
      <c r="BD16" s="8"/>
      <c r="BE16" s="11">
        <f t="shared" si="13"/>
        <v>0</v>
      </c>
      <c r="BF16" s="11">
        <v>0</v>
      </c>
      <c r="BG16" s="11">
        <f t="shared" si="14"/>
        <v>-4</v>
      </c>
      <c r="BH16" s="11"/>
      <c r="BI16" s="11">
        <v>1807</v>
      </c>
      <c r="BJ16" s="11">
        <f t="shared" si="15"/>
        <v>221</v>
      </c>
      <c r="BK16" s="17">
        <f t="shared" si="3"/>
        <v>116.9</v>
      </c>
      <c r="BL16" s="17">
        <v>78.7</v>
      </c>
      <c r="BM16" s="11">
        <f t="shared" si="16"/>
        <v>-104.1</v>
      </c>
      <c r="BN16" s="11">
        <f t="shared" si="17"/>
        <v>38.2</v>
      </c>
      <c r="BO16" s="11">
        <f t="shared" si="18"/>
        <v>52.89592760180996</v>
      </c>
      <c r="BP16" s="17">
        <f t="shared" si="19"/>
        <v>6.469286109573879</v>
      </c>
      <c r="BQ16" s="11"/>
      <c r="BR16" s="11"/>
      <c r="BS16" s="8" t="s">
        <v>52</v>
      </c>
      <c r="BT16" s="83" t="s">
        <v>53</v>
      </c>
      <c r="BU16" s="83"/>
      <c r="BV16" s="83"/>
      <c r="BW16" s="83"/>
      <c r="BX16" s="3"/>
      <c r="BY16" s="3"/>
    </row>
    <row r="17" spans="1:77" ht="18" customHeight="1">
      <c r="A17" s="8" t="s">
        <v>54</v>
      </c>
      <c r="B17" s="8">
        <v>1000</v>
      </c>
      <c r="C17" s="11">
        <v>188.4</v>
      </c>
      <c r="D17" s="8">
        <v>373.8</v>
      </c>
      <c r="E17" s="11">
        <f t="shared" si="4"/>
        <v>18.84</v>
      </c>
      <c r="F17" s="11">
        <f t="shared" si="0"/>
        <v>50.40128410914928</v>
      </c>
      <c r="G17" s="11"/>
      <c r="H17" s="11"/>
      <c r="I17" s="11"/>
      <c r="J17" s="8">
        <v>9</v>
      </c>
      <c r="K17" s="11">
        <v>1.5</v>
      </c>
      <c r="L17" s="11">
        <v>6.4</v>
      </c>
      <c r="M17" s="11">
        <f t="shared" si="20"/>
        <v>-7.5</v>
      </c>
      <c r="N17" s="49">
        <f t="shared" si="5"/>
        <v>16.666666666666664</v>
      </c>
      <c r="O17" s="11">
        <f aca="true" t="shared" si="22" ref="O17:O24">K17/L17*100</f>
        <v>23.4375</v>
      </c>
      <c r="P17" s="11">
        <v>143</v>
      </c>
      <c r="Q17" s="31">
        <v>73</v>
      </c>
      <c r="R17" s="8">
        <v>510</v>
      </c>
      <c r="S17" s="11">
        <v>0.2</v>
      </c>
      <c r="T17" s="8">
        <v>0.9</v>
      </c>
      <c r="U17" s="11">
        <f t="shared" si="6"/>
        <v>-509.8</v>
      </c>
      <c r="V17" s="49">
        <f t="shared" si="2"/>
        <v>0.03921568627450981</v>
      </c>
      <c r="W17" s="11">
        <f t="shared" si="7"/>
        <v>22.222222222222225</v>
      </c>
      <c r="X17" s="11">
        <v>65.3</v>
      </c>
      <c r="Y17" s="35">
        <v>30.5</v>
      </c>
      <c r="Z17" s="8">
        <v>1</v>
      </c>
      <c r="AA17" s="11">
        <v>0.7</v>
      </c>
      <c r="AB17" s="11"/>
      <c r="AC17" s="11"/>
      <c r="AD17" s="11">
        <v>13</v>
      </c>
      <c r="AE17" s="11">
        <v>1.6</v>
      </c>
      <c r="AF17" s="8">
        <v>3.9</v>
      </c>
      <c r="AG17" s="49">
        <f t="shared" si="8"/>
        <v>12.307692307692308</v>
      </c>
      <c r="AH17" s="11">
        <f t="shared" si="9"/>
        <v>41.02564102564103</v>
      </c>
      <c r="AI17" s="11">
        <f t="shared" si="10"/>
        <v>-11.4</v>
      </c>
      <c r="AJ17" s="11" t="s">
        <v>54</v>
      </c>
      <c r="AK17" s="8">
        <v>15</v>
      </c>
      <c r="AL17" s="11">
        <v>9.3</v>
      </c>
      <c r="AM17" s="8">
        <v>26.7</v>
      </c>
      <c r="AN17" s="11">
        <f t="shared" si="21"/>
        <v>62</v>
      </c>
      <c r="AO17" s="11">
        <f>AL17/AM17*100</f>
        <v>34.831460674157306</v>
      </c>
      <c r="AP17" s="11">
        <f t="shared" si="11"/>
        <v>-5.699999999999999</v>
      </c>
      <c r="AQ17" s="11"/>
      <c r="AR17" s="11"/>
      <c r="AS17" s="8">
        <v>40</v>
      </c>
      <c r="AT17" s="17"/>
      <c r="AU17" s="7"/>
      <c r="AV17" s="17"/>
      <c r="AW17" s="17"/>
      <c r="AX17" s="11"/>
      <c r="AY17" s="11"/>
      <c r="AZ17" s="11">
        <v>2.2</v>
      </c>
      <c r="BA17" s="8"/>
      <c r="BB17" s="8">
        <v>0</v>
      </c>
      <c r="BC17" s="11"/>
      <c r="BD17" s="8"/>
      <c r="BE17" s="11">
        <v>0</v>
      </c>
      <c r="BF17" s="11">
        <v>0</v>
      </c>
      <c r="BG17" s="11">
        <f t="shared" si="14"/>
        <v>0</v>
      </c>
      <c r="BH17" s="11"/>
      <c r="BI17" s="11">
        <v>10672</v>
      </c>
      <c r="BJ17" s="11">
        <f t="shared" si="15"/>
        <v>1588</v>
      </c>
      <c r="BK17" s="17">
        <f t="shared" si="3"/>
        <v>203.89999999999998</v>
      </c>
      <c r="BL17" s="17">
        <v>412.5</v>
      </c>
      <c r="BM17" s="11">
        <f t="shared" si="16"/>
        <v>-1384.1</v>
      </c>
      <c r="BN17" s="11">
        <f t="shared" si="17"/>
        <v>-208.60000000000002</v>
      </c>
      <c r="BO17" s="49">
        <f t="shared" si="18"/>
        <v>12.84005037783375</v>
      </c>
      <c r="BP17" s="17">
        <f t="shared" si="19"/>
        <v>1.910607196401799</v>
      </c>
      <c r="BQ17" s="11"/>
      <c r="BR17" s="11"/>
      <c r="BS17" s="8" t="s">
        <v>54</v>
      </c>
      <c r="BT17" s="83" t="s">
        <v>55</v>
      </c>
      <c r="BU17" s="83"/>
      <c r="BV17" s="83"/>
      <c r="BW17" s="83"/>
      <c r="BX17" s="3"/>
      <c r="BY17" s="3"/>
    </row>
    <row r="18" spans="1:77" ht="18" customHeight="1">
      <c r="A18" s="8" t="s">
        <v>56</v>
      </c>
      <c r="B18" s="11">
        <v>30</v>
      </c>
      <c r="C18" s="11">
        <v>2.2</v>
      </c>
      <c r="D18" s="8">
        <v>4.3</v>
      </c>
      <c r="E18" s="49">
        <f t="shared" si="4"/>
        <v>7.333333333333333</v>
      </c>
      <c r="F18" s="11">
        <f t="shared" si="0"/>
        <v>51.162790697674424</v>
      </c>
      <c r="G18" s="11"/>
      <c r="H18" s="11"/>
      <c r="I18" s="11"/>
      <c r="J18" s="8">
        <v>10</v>
      </c>
      <c r="K18" s="11">
        <v>1.2</v>
      </c>
      <c r="L18" s="11">
        <v>0.9</v>
      </c>
      <c r="M18" s="11">
        <f t="shared" si="20"/>
        <v>-8.8</v>
      </c>
      <c r="N18" s="49">
        <f t="shared" si="5"/>
        <v>12</v>
      </c>
      <c r="O18" s="11">
        <f t="shared" si="22"/>
        <v>133.33333333333331</v>
      </c>
      <c r="P18" s="11">
        <v>183.3</v>
      </c>
      <c r="Q18" s="31">
        <v>44.2</v>
      </c>
      <c r="R18" s="8">
        <v>130</v>
      </c>
      <c r="S18" s="11">
        <v>18.7</v>
      </c>
      <c r="T18" s="8">
        <v>17.2</v>
      </c>
      <c r="U18" s="11">
        <f t="shared" si="6"/>
        <v>-111.3</v>
      </c>
      <c r="V18" s="49">
        <f t="shared" si="2"/>
        <v>14.384615384615385</v>
      </c>
      <c r="W18" s="11">
        <f t="shared" si="7"/>
        <v>108.72093023255813</v>
      </c>
      <c r="X18" s="11">
        <v>1503.1</v>
      </c>
      <c r="Y18" s="35">
        <v>255.9</v>
      </c>
      <c r="Z18" s="8">
        <v>0</v>
      </c>
      <c r="AA18" s="11"/>
      <c r="AB18" s="11"/>
      <c r="AC18" s="11"/>
      <c r="AD18" s="8">
        <v>30</v>
      </c>
      <c r="AE18" s="11">
        <v>8.7</v>
      </c>
      <c r="AF18" s="8">
        <v>12.9</v>
      </c>
      <c r="AG18" s="11">
        <f t="shared" si="8"/>
        <v>28.999999999999996</v>
      </c>
      <c r="AH18" s="11">
        <f t="shared" si="9"/>
        <v>67.44186046511628</v>
      </c>
      <c r="AI18" s="11">
        <f t="shared" si="10"/>
        <v>-21.3</v>
      </c>
      <c r="AJ18" s="11" t="s">
        <v>56</v>
      </c>
      <c r="AK18" s="11">
        <v>0</v>
      </c>
      <c r="AL18" s="11">
        <v>1.8</v>
      </c>
      <c r="AM18" s="8">
        <v>1.6</v>
      </c>
      <c r="AN18" s="11"/>
      <c r="AO18" s="11"/>
      <c r="AP18" s="11">
        <f t="shared" si="11"/>
        <v>1.8</v>
      </c>
      <c r="AQ18" s="11"/>
      <c r="AR18" s="11"/>
      <c r="AS18" s="8"/>
      <c r="AT18" s="17"/>
      <c r="AU18" s="7">
        <v>70</v>
      </c>
      <c r="AV18" s="17"/>
      <c r="AW18" s="17">
        <f t="shared" si="12"/>
        <v>0</v>
      </c>
      <c r="AX18" s="11"/>
      <c r="AY18" s="11"/>
      <c r="AZ18" s="11"/>
      <c r="BA18" s="8"/>
      <c r="BB18" s="8">
        <v>10</v>
      </c>
      <c r="BC18" s="11"/>
      <c r="BD18" s="8"/>
      <c r="BE18" s="11">
        <f t="shared" si="13"/>
        <v>0</v>
      </c>
      <c r="BF18" s="11"/>
      <c r="BG18" s="11">
        <f t="shared" si="14"/>
        <v>-10</v>
      </c>
      <c r="BH18" s="11"/>
      <c r="BI18" s="11">
        <v>2704</v>
      </c>
      <c r="BJ18" s="11">
        <f t="shared" si="15"/>
        <v>280</v>
      </c>
      <c r="BK18" s="17">
        <f t="shared" si="3"/>
        <v>32.6</v>
      </c>
      <c r="BL18" s="17">
        <v>37.2</v>
      </c>
      <c r="BM18" s="11">
        <f t="shared" si="16"/>
        <v>-247.4</v>
      </c>
      <c r="BN18" s="11">
        <f t="shared" si="17"/>
        <v>-4.600000000000001</v>
      </c>
      <c r="BO18" s="49">
        <f t="shared" si="18"/>
        <v>11.642857142857144</v>
      </c>
      <c r="BP18" s="17">
        <f t="shared" si="19"/>
        <v>1.205621301775148</v>
      </c>
      <c r="BQ18" s="11"/>
      <c r="BR18" s="11"/>
      <c r="BS18" s="8" t="s">
        <v>56</v>
      </c>
      <c r="BT18" s="83" t="s">
        <v>57</v>
      </c>
      <c r="BU18" s="83"/>
      <c r="BV18" s="83"/>
      <c r="BW18" s="83"/>
      <c r="BX18" s="3"/>
      <c r="BY18" s="3"/>
    </row>
    <row r="19" spans="1:77" ht="18" customHeight="1">
      <c r="A19" s="8" t="s">
        <v>58</v>
      </c>
      <c r="B19" s="11">
        <v>25</v>
      </c>
      <c r="C19" s="11">
        <v>7.6</v>
      </c>
      <c r="D19" s="8">
        <v>6.5</v>
      </c>
      <c r="E19" s="49">
        <f t="shared" si="4"/>
        <v>30.4</v>
      </c>
      <c r="F19" s="11">
        <f t="shared" si="0"/>
        <v>116.9230769230769</v>
      </c>
      <c r="G19" s="11">
        <v>1</v>
      </c>
      <c r="H19" s="11"/>
      <c r="I19" s="11">
        <f>H19/G19*100</f>
        <v>0</v>
      </c>
      <c r="J19" s="8">
        <v>15</v>
      </c>
      <c r="K19" s="11">
        <v>2.8</v>
      </c>
      <c r="L19" s="11">
        <v>0.4</v>
      </c>
      <c r="M19" s="11">
        <f t="shared" si="20"/>
        <v>-12.2</v>
      </c>
      <c r="N19" s="49">
        <f t="shared" si="5"/>
        <v>18.666666666666664</v>
      </c>
      <c r="O19" s="11">
        <f t="shared" si="22"/>
        <v>699.9999999999999</v>
      </c>
      <c r="P19" s="11">
        <v>121.4</v>
      </c>
      <c r="Q19" s="31">
        <v>53</v>
      </c>
      <c r="R19" s="8">
        <v>35</v>
      </c>
      <c r="S19" s="18">
        <v>3.2</v>
      </c>
      <c r="T19" s="8">
        <v>8</v>
      </c>
      <c r="U19" s="11">
        <f t="shared" si="6"/>
        <v>-31.8</v>
      </c>
      <c r="V19" s="49">
        <f t="shared" si="2"/>
        <v>9.142857142857142</v>
      </c>
      <c r="W19" s="11">
        <f t="shared" si="7"/>
        <v>40</v>
      </c>
      <c r="X19" s="11">
        <v>490.1</v>
      </c>
      <c r="Y19" s="35">
        <v>59.8</v>
      </c>
      <c r="Z19" s="8">
        <v>1</v>
      </c>
      <c r="AA19" s="11"/>
      <c r="AB19" s="11"/>
      <c r="AC19" s="11"/>
      <c r="AD19" s="8">
        <v>9</v>
      </c>
      <c r="AE19" s="11">
        <v>10.1</v>
      </c>
      <c r="AF19" s="8">
        <v>2</v>
      </c>
      <c r="AG19" s="11">
        <f t="shared" si="8"/>
        <v>112.22222222222223</v>
      </c>
      <c r="AH19" s="11">
        <f t="shared" si="9"/>
        <v>505</v>
      </c>
      <c r="AI19" s="11">
        <f t="shared" si="10"/>
        <v>1.0999999999999996</v>
      </c>
      <c r="AJ19" s="11" t="s">
        <v>58</v>
      </c>
      <c r="AK19" s="8">
        <v>0</v>
      </c>
      <c r="AL19" s="11"/>
      <c r="AM19" s="8"/>
      <c r="AN19" s="11"/>
      <c r="AO19" s="11"/>
      <c r="AP19" s="11">
        <f t="shared" si="11"/>
        <v>0</v>
      </c>
      <c r="AQ19" s="11"/>
      <c r="AR19" s="11"/>
      <c r="AS19" s="11">
        <v>1</v>
      </c>
      <c r="AT19" s="17"/>
      <c r="AU19" s="7">
        <v>90</v>
      </c>
      <c r="AV19" s="48">
        <v>5.4</v>
      </c>
      <c r="AW19" s="17">
        <f t="shared" si="12"/>
        <v>6.000000000000001</v>
      </c>
      <c r="AX19" s="11"/>
      <c r="AY19" s="11"/>
      <c r="AZ19" s="11"/>
      <c r="BA19" s="8"/>
      <c r="BB19" s="8">
        <v>0.2</v>
      </c>
      <c r="BC19" s="11"/>
      <c r="BD19" s="11">
        <v>5.4</v>
      </c>
      <c r="BE19" s="19">
        <f t="shared" si="13"/>
        <v>0</v>
      </c>
      <c r="BF19" s="11">
        <f>BC19/BD19*100</f>
        <v>0</v>
      </c>
      <c r="BG19" s="11">
        <f t="shared" si="14"/>
        <v>-0.2</v>
      </c>
      <c r="BH19" s="11"/>
      <c r="BI19" s="11">
        <v>1616</v>
      </c>
      <c r="BJ19" s="11">
        <f t="shared" si="15"/>
        <v>177.2</v>
      </c>
      <c r="BK19" s="17">
        <f t="shared" si="3"/>
        <v>29.099999999999994</v>
      </c>
      <c r="BL19" s="17">
        <v>26.6</v>
      </c>
      <c r="BM19" s="11">
        <f t="shared" si="16"/>
        <v>-148.1</v>
      </c>
      <c r="BN19" s="11">
        <f t="shared" si="17"/>
        <v>2.499999999999993</v>
      </c>
      <c r="BO19" s="49">
        <f t="shared" si="18"/>
        <v>16.422121896162526</v>
      </c>
      <c r="BP19" s="17">
        <f t="shared" si="19"/>
        <v>1.8007425742574252</v>
      </c>
      <c r="BQ19" s="11"/>
      <c r="BR19" s="11"/>
      <c r="BS19" s="8" t="s">
        <v>58</v>
      </c>
      <c r="BT19" s="83" t="s">
        <v>59</v>
      </c>
      <c r="BU19" s="83"/>
      <c r="BV19" s="83"/>
      <c r="BW19" s="83"/>
      <c r="BX19" s="3"/>
      <c r="BY19" s="3"/>
    </row>
    <row r="20" spans="1:77" ht="18" customHeight="1">
      <c r="A20" s="8" t="s">
        <v>60</v>
      </c>
      <c r="B20" s="11">
        <v>50</v>
      </c>
      <c r="C20" s="11">
        <v>23.2</v>
      </c>
      <c r="D20" s="8">
        <v>24</v>
      </c>
      <c r="E20" s="11">
        <f t="shared" si="4"/>
        <v>46.4</v>
      </c>
      <c r="F20" s="11">
        <f t="shared" si="0"/>
        <v>96.66666666666667</v>
      </c>
      <c r="G20" s="11"/>
      <c r="H20" s="11"/>
      <c r="I20" s="11"/>
      <c r="J20" s="8">
        <v>50</v>
      </c>
      <c r="K20" s="11">
        <v>0.4</v>
      </c>
      <c r="L20" s="11">
        <v>9.9</v>
      </c>
      <c r="M20" s="11">
        <f t="shared" si="20"/>
        <v>-49.6</v>
      </c>
      <c r="N20" s="49">
        <f t="shared" si="5"/>
        <v>0.8</v>
      </c>
      <c r="O20" s="11">
        <f t="shared" si="22"/>
        <v>4.040404040404041</v>
      </c>
      <c r="P20" s="11">
        <v>327.9</v>
      </c>
      <c r="Q20" s="31">
        <v>80.3</v>
      </c>
      <c r="R20" s="11">
        <v>50</v>
      </c>
      <c r="S20" s="11">
        <v>3.8</v>
      </c>
      <c r="T20" s="8">
        <v>7.9</v>
      </c>
      <c r="U20" s="11">
        <f t="shared" si="6"/>
        <v>-46.2</v>
      </c>
      <c r="V20" s="49">
        <f t="shared" si="2"/>
        <v>7.6</v>
      </c>
      <c r="W20" s="11">
        <f t="shared" si="7"/>
        <v>48.101265822784804</v>
      </c>
      <c r="X20" s="11">
        <v>758.3</v>
      </c>
      <c r="Y20" s="35">
        <v>108.5</v>
      </c>
      <c r="Z20" s="8">
        <v>4</v>
      </c>
      <c r="AA20" s="11"/>
      <c r="AB20" s="11"/>
      <c r="AC20" s="11"/>
      <c r="AD20" s="8">
        <v>140</v>
      </c>
      <c r="AE20" s="11">
        <v>3.6</v>
      </c>
      <c r="AF20" s="8">
        <v>3.6</v>
      </c>
      <c r="AG20" s="49">
        <f t="shared" si="8"/>
        <v>2.571428571428571</v>
      </c>
      <c r="AH20" s="11">
        <f t="shared" si="9"/>
        <v>100</v>
      </c>
      <c r="AI20" s="11">
        <f t="shared" si="10"/>
        <v>-136.4</v>
      </c>
      <c r="AJ20" s="11" t="s">
        <v>60</v>
      </c>
      <c r="AK20" s="8">
        <v>5</v>
      </c>
      <c r="AL20" s="11">
        <v>2.8</v>
      </c>
      <c r="AM20" s="8">
        <v>2.5</v>
      </c>
      <c r="AN20" s="11">
        <f t="shared" si="21"/>
        <v>55.99999999999999</v>
      </c>
      <c r="AO20" s="11"/>
      <c r="AP20" s="11">
        <f t="shared" si="11"/>
        <v>-2.2</v>
      </c>
      <c r="AQ20" s="11"/>
      <c r="AR20" s="11"/>
      <c r="AS20" s="8">
        <v>5</v>
      </c>
      <c r="AT20" s="17"/>
      <c r="AU20" s="17">
        <v>4</v>
      </c>
      <c r="AV20" s="17"/>
      <c r="AW20" s="17">
        <f t="shared" si="12"/>
        <v>0</v>
      </c>
      <c r="AX20" s="11"/>
      <c r="AY20" s="11"/>
      <c r="AZ20" s="11"/>
      <c r="BA20" s="8"/>
      <c r="BB20" s="8">
        <v>6.8</v>
      </c>
      <c r="BC20" s="11"/>
      <c r="BD20" s="8"/>
      <c r="BE20" s="11">
        <f t="shared" si="13"/>
        <v>0</v>
      </c>
      <c r="BF20" s="11">
        <v>0</v>
      </c>
      <c r="BG20" s="11">
        <f t="shared" si="14"/>
        <v>-6.8</v>
      </c>
      <c r="BH20" s="11"/>
      <c r="BI20" s="11">
        <v>2511</v>
      </c>
      <c r="BJ20" s="11">
        <f t="shared" si="15"/>
        <v>314.8</v>
      </c>
      <c r="BK20" s="17">
        <f t="shared" si="3"/>
        <v>33.8</v>
      </c>
      <c r="BL20" s="17">
        <v>48.6</v>
      </c>
      <c r="BM20" s="11">
        <f t="shared" si="16"/>
        <v>-281</v>
      </c>
      <c r="BN20" s="11">
        <f t="shared" si="17"/>
        <v>-14.800000000000004</v>
      </c>
      <c r="BO20" s="49">
        <f t="shared" si="18"/>
        <v>10.736975857687419</v>
      </c>
      <c r="BP20" s="17">
        <f t="shared" si="19"/>
        <v>1.3460772600557547</v>
      </c>
      <c r="BQ20" s="11"/>
      <c r="BR20" s="11"/>
      <c r="BS20" s="8" t="s">
        <v>60</v>
      </c>
      <c r="BT20" s="83" t="s">
        <v>61</v>
      </c>
      <c r="BU20" s="83"/>
      <c r="BV20" s="83"/>
      <c r="BW20" s="83"/>
      <c r="BX20" s="3"/>
      <c r="BY20" s="3"/>
    </row>
    <row r="21" spans="1:77" ht="12.75" customHeight="1">
      <c r="A21" s="8" t="s">
        <v>62</v>
      </c>
      <c r="B21" s="11">
        <v>30</v>
      </c>
      <c r="C21" s="11">
        <v>18.2</v>
      </c>
      <c r="D21" s="8">
        <v>1.2</v>
      </c>
      <c r="E21" s="11">
        <f t="shared" si="4"/>
        <v>60.66666666666667</v>
      </c>
      <c r="F21" s="11">
        <f t="shared" si="0"/>
        <v>1516.6666666666665</v>
      </c>
      <c r="G21" s="11"/>
      <c r="H21" s="11"/>
      <c r="I21" s="11"/>
      <c r="J21" s="8">
        <v>10</v>
      </c>
      <c r="K21" s="11">
        <v>2</v>
      </c>
      <c r="L21" s="11">
        <v>4.7</v>
      </c>
      <c r="M21" s="11">
        <f t="shared" si="20"/>
        <v>-8</v>
      </c>
      <c r="N21" s="49">
        <f t="shared" si="5"/>
        <v>20</v>
      </c>
      <c r="O21" s="11">
        <f t="shared" si="22"/>
        <v>42.5531914893617</v>
      </c>
      <c r="P21" s="11">
        <v>194.1</v>
      </c>
      <c r="Q21" s="31">
        <v>55.3</v>
      </c>
      <c r="R21" s="8">
        <v>65</v>
      </c>
      <c r="S21" s="11">
        <v>11.6</v>
      </c>
      <c r="T21" s="8">
        <v>8.2</v>
      </c>
      <c r="U21" s="11">
        <f t="shared" si="6"/>
        <v>-53.4</v>
      </c>
      <c r="V21" s="49">
        <f t="shared" si="2"/>
        <v>17.846153846153847</v>
      </c>
      <c r="W21" s="11">
        <f t="shared" si="7"/>
        <v>141.46341463414635</v>
      </c>
      <c r="X21" s="11">
        <v>1192.8</v>
      </c>
      <c r="Y21" s="35">
        <v>141</v>
      </c>
      <c r="Z21" s="8">
        <v>3</v>
      </c>
      <c r="AA21" s="11"/>
      <c r="AB21" s="11"/>
      <c r="AC21" s="11"/>
      <c r="AD21" s="8">
        <v>16</v>
      </c>
      <c r="AE21" s="11">
        <v>40.8</v>
      </c>
      <c r="AF21" s="8">
        <v>1.3</v>
      </c>
      <c r="AG21" s="11">
        <f t="shared" si="8"/>
        <v>254.99999999999997</v>
      </c>
      <c r="AH21" s="11">
        <f t="shared" si="9"/>
        <v>3138.461538461538</v>
      </c>
      <c r="AI21" s="11">
        <f t="shared" si="10"/>
        <v>24.799999999999997</v>
      </c>
      <c r="AJ21" s="11" t="s">
        <v>62</v>
      </c>
      <c r="AK21" s="8">
        <v>0</v>
      </c>
      <c r="AL21" s="11"/>
      <c r="AM21" s="8"/>
      <c r="AN21" s="11">
        <v>100</v>
      </c>
      <c r="AO21" s="11"/>
      <c r="AP21" s="11">
        <f t="shared" si="11"/>
        <v>0</v>
      </c>
      <c r="AQ21" s="11"/>
      <c r="AR21" s="11"/>
      <c r="AS21" s="8"/>
      <c r="AT21" s="17"/>
      <c r="AU21" s="7">
        <v>120</v>
      </c>
      <c r="AV21" s="48">
        <v>13</v>
      </c>
      <c r="AW21" s="17">
        <f t="shared" si="12"/>
        <v>10.833333333333334</v>
      </c>
      <c r="AX21" s="11"/>
      <c r="AY21" s="11"/>
      <c r="AZ21" s="11">
        <v>0.4</v>
      </c>
      <c r="BA21" s="8"/>
      <c r="BB21" s="8">
        <v>10</v>
      </c>
      <c r="BC21" s="11"/>
      <c r="BD21" s="8"/>
      <c r="BE21" s="11">
        <f t="shared" si="13"/>
        <v>0</v>
      </c>
      <c r="BF21" s="11"/>
      <c r="BG21" s="11">
        <f t="shared" si="14"/>
        <v>-10</v>
      </c>
      <c r="BH21" s="11"/>
      <c r="BI21" s="11">
        <v>2550</v>
      </c>
      <c r="BJ21" s="11">
        <f t="shared" si="15"/>
        <v>254</v>
      </c>
      <c r="BK21" s="17">
        <f t="shared" si="3"/>
        <v>86</v>
      </c>
      <c r="BL21" s="17">
        <v>57.8</v>
      </c>
      <c r="BM21" s="11">
        <f t="shared" si="16"/>
        <v>-168</v>
      </c>
      <c r="BN21" s="11">
        <f t="shared" si="17"/>
        <v>28.200000000000003</v>
      </c>
      <c r="BO21" s="11">
        <f t="shared" si="18"/>
        <v>33.85826771653544</v>
      </c>
      <c r="BP21" s="17">
        <f t="shared" si="19"/>
        <v>3.3725490196078427</v>
      </c>
      <c r="BQ21" s="11"/>
      <c r="BR21" s="11"/>
      <c r="BS21" s="8" t="s">
        <v>62</v>
      </c>
      <c r="BT21" s="83" t="s">
        <v>63</v>
      </c>
      <c r="BU21" s="83"/>
      <c r="BV21" s="83"/>
      <c r="BW21" s="83"/>
      <c r="BX21" s="3"/>
      <c r="BY21" s="3"/>
    </row>
    <row r="22" spans="1:77" ht="21" customHeight="1">
      <c r="A22" s="8" t="s">
        <v>64</v>
      </c>
      <c r="B22" s="8">
        <v>110</v>
      </c>
      <c r="C22" s="11">
        <v>67.8</v>
      </c>
      <c r="D22" s="8">
        <v>87.4</v>
      </c>
      <c r="E22" s="11">
        <f t="shared" si="4"/>
        <v>61.63636363636363</v>
      </c>
      <c r="F22" s="11">
        <f t="shared" si="0"/>
        <v>77.57437070938215</v>
      </c>
      <c r="G22" s="11">
        <v>10</v>
      </c>
      <c r="H22" s="11"/>
      <c r="I22" s="11">
        <f>H22/G22*100</f>
        <v>0</v>
      </c>
      <c r="J22" s="8">
        <v>5</v>
      </c>
      <c r="K22" s="11">
        <v>2.4</v>
      </c>
      <c r="L22" s="8">
        <v>1</v>
      </c>
      <c r="M22" s="11">
        <f t="shared" si="20"/>
        <v>-2.6</v>
      </c>
      <c r="N22" s="11">
        <f t="shared" si="5"/>
        <v>48</v>
      </c>
      <c r="O22" s="11">
        <f t="shared" si="22"/>
        <v>240</v>
      </c>
      <c r="P22" s="11">
        <v>313.1</v>
      </c>
      <c r="Q22" s="31">
        <v>75.5</v>
      </c>
      <c r="R22" s="8">
        <v>200</v>
      </c>
      <c r="S22" s="11">
        <v>39.7</v>
      </c>
      <c r="T22" s="8">
        <v>20.7</v>
      </c>
      <c r="U22" s="11">
        <f t="shared" si="6"/>
        <v>-160.3</v>
      </c>
      <c r="V22" s="49">
        <f t="shared" si="2"/>
        <v>19.85</v>
      </c>
      <c r="W22" s="11">
        <f t="shared" si="7"/>
        <v>191.7874396135266</v>
      </c>
      <c r="X22" s="11">
        <v>1144.2</v>
      </c>
      <c r="Y22" s="35">
        <v>101.5</v>
      </c>
      <c r="Z22" s="8">
        <v>2</v>
      </c>
      <c r="AA22" s="11">
        <v>1.2</v>
      </c>
      <c r="AB22" s="11"/>
      <c r="AC22" s="11"/>
      <c r="AD22" s="8">
        <v>100</v>
      </c>
      <c r="AE22" s="11">
        <v>2.8</v>
      </c>
      <c r="AF22" s="8">
        <v>0.6</v>
      </c>
      <c r="AG22" s="49">
        <f t="shared" si="8"/>
        <v>2.8</v>
      </c>
      <c r="AH22" s="11">
        <f t="shared" si="9"/>
        <v>466.6666666666667</v>
      </c>
      <c r="AI22" s="11">
        <f t="shared" si="10"/>
        <v>-97.2</v>
      </c>
      <c r="AJ22" s="11" t="s">
        <v>64</v>
      </c>
      <c r="AK22" s="11">
        <v>10</v>
      </c>
      <c r="AL22" s="11">
        <v>13.3</v>
      </c>
      <c r="AM22" s="11">
        <v>13.1</v>
      </c>
      <c r="AN22" s="11">
        <f t="shared" si="21"/>
        <v>133</v>
      </c>
      <c r="AO22" s="11"/>
      <c r="AP22" s="11">
        <f t="shared" si="11"/>
        <v>3.3000000000000007</v>
      </c>
      <c r="AQ22" s="11"/>
      <c r="AR22" s="11"/>
      <c r="AS22" s="8">
        <v>3</v>
      </c>
      <c r="AT22" s="17"/>
      <c r="AU22" s="7">
        <v>200</v>
      </c>
      <c r="AV22" s="17">
        <v>67.1</v>
      </c>
      <c r="AW22" s="17">
        <f t="shared" si="12"/>
        <v>33.55</v>
      </c>
      <c r="AX22" s="11"/>
      <c r="AY22" s="11"/>
      <c r="AZ22" s="11">
        <v>1.5</v>
      </c>
      <c r="BA22" s="8">
        <v>0.3</v>
      </c>
      <c r="BB22" s="8">
        <v>50</v>
      </c>
      <c r="BC22" s="11">
        <v>63.2</v>
      </c>
      <c r="BD22" s="11">
        <v>17.2</v>
      </c>
      <c r="BE22" s="11">
        <f t="shared" si="13"/>
        <v>126.4</v>
      </c>
      <c r="BF22" s="11">
        <f>BC22/BD22*100</f>
        <v>367.4418604651163</v>
      </c>
      <c r="BG22" s="11">
        <f t="shared" si="14"/>
        <v>13.200000000000003</v>
      </c>
      <c r="BH22" s="11"/>
      <c r="BI22" s="11">
        <v>5943</v>
      </c>
      <c r="BJ22" s="11">
        <f t="shared" si="15"/>
        <v>690</v>
      </c>
      <c r="BK22" s="17">
        <f>C22+H22+K22+S22+AE22+BC22+AC22+AX22+AA22+AL22+AT22+AZ22+AV22+BH22+AR22</f>
        <v>259</v>
      </c>
      <c r="BL22" s="17">
        <v>143.1</v>
      </c>
      <c r="BM22" s="11">
        <f t="shared" si="16"/>
        <v>-431</v>
      </c>
      <c r="BN22" s="11">
        <f t="shared" si="17"/>
        <v>115.9</v>
      </c>
      <c r="BO22" s="11">
        <f t="shared" si="18"/>
        <v>37.53623188405797</v>
      </c>
      <c r="BP22" s="17">
        <f t="shared" si="19"/>
        <v>4.358068315665489</v>
      </c>
      <c r="BQ22" s="11"/>
      <c r="BR22" s="11"/>
      <c r="BS22" s="8" t="s">
        <v>64</v>
      </c>
      <c r="BT22" s="83" t="s">
        <v>65</v>
      </c>
      <c r="BU22" s="83"/>
      <c r="BV22" s="83"/>
      <c r="BW22" s="83"/>
      <c r="BX22" s="3"/>
      <c r="BY22" s="3"/>
    </row>
    <row r="23" spans="1:77" ht="18" customHeight="1">
      <c r="A23" s="8" t="s">
        <v>66</v>
      </c>
      <c r="B23" s="8">
        <v>4100</v>
      </c>
      <c r="C23" s="11">
        <v>1012.9</v>
      </c>
      <c r="D23" s="8">
        <v>863.3</v>
      </c>
      <c r="E23" s="49">
        <f t="shared" si="4"/>
        <v>24.704878048780486</v>
      </c>
      <c r="F23" s="11">
        <f t="shared" si="0"/>
        <v>117.32885439592262</v>
      </c>
      <c r="G23" s="11">
        <v>0</v>
      </c>
      <c r="H23" s="11"/>
      <c r="I23" s="11"/>
      <c r="J23" s="8">
        <v>200</v>
      </c>
      <c r="K23" s="11">
        <v>28.5</v>
      </c>
      <c r="L23" s="11">
        <v>23.4</v>
      </c>
      <c r="M23" s="11">
        <f t="shared" si="20"/>
        <v>-171.5</v>
      </c>
      <c r="N23" s="49">
        <f t="shared" si="5"/>
        <v>14.249999999999998</v>
      </c>
      <c r="O23" s="11">
        <f t="shared" si="22"/>
        <v>121.79487179487181</v>
      </c>
      <c r="P23" s="11">
        <v>2328</v>
      </c>
      <c r="Q23" s="31">
        <v>552.1</v>
      </c>
      <c r="R23" s="8">
        <v>709</v>
      </c>
      <c r="S23" s="11">
        <v>172.2</v>
      </c>
      <c r="T23" s="8">
        <v>418.2</v>
      </c>
      <c r="U23" s="11">
        <f t="shared" si="6"/>
        <v>-536.8</v>
      </c>
      <c r="V23" s="49">
        <f t="shared" si="2"/>
        <v>24.287729196050776</v>
      </c>
      <c r="W23" s="11">
        <f t="shared" si="7"/>
        <v>41.17647058823529</v>
      </c>
      <c r="X23" s="11">
        <v>934</v>
      </c>
      <c r="Y23" s="35">
        <v>284.1</v>
      </c>
      <c r="Z23" s="8"/>
      <c r="AA23" s="11"/>
      <c r="AB23" s="11"/>
      <c r="AC23" s="11">
        <v>0.1</v>
      </c>
      <c r="AD23" s="8">
        <v>1387</v>
      </c>
      <c r="AE23" s="11">
        <v>98</v>
      </c>
      <c r="AF23" s="8">
        <v>197.6</v>
      </c>
      <c r="AG23" s="49">
        <f t="shared" si="8"/>
        <v>7.065609228550828</v>
      </c>
      <c r="AH23" s="11">
        <f t="shared" si="9"/>
        <v>49.59514170040486</v>
      </c>
      <c r="AI23" s="11">
        <f t="shared" si="10"/>
        <v>-1289</v>
      </c>
      <c r="AJ23" s="11" t="s">
        <v>66</v>
      </c>
      <c r="AK23" s="8">
        <v>632</v>
      </c>
      <c r="AL23" s="11">
        <v>314.3</v>
      </c>
      <c r="AM23" s="8">
        <v>82</v>
      </c>
      <c r="AN23" s="11">
        <f t="shared" si="21"/>
        <v>49.731012658227854</v>
      </c>
      <c r="AO23" s="11">
        <f>AL23/AM23*100</f>
        <v>383.2926829268293</v>
      </c>
      <c r="AP23" s="11">
        <f t="shared" si="11"/>
        <v>-317.7</v>
      </c>
      <c r="AQ23" s="11">
        <v>50</v>
      </c>
      <c r="AR23" s="11">
        <v>9</v>
      </c>
      <c r="AS23" s="8">
        <v>107</v>
      </c>
      <c r="AT23" s="17">
        <v>11.7</v>
      </c>
      <c r="AU23" s="7"/>
      <c r="AV23" s="17"/>
      <c r="AW23" s="17"/>
      <c r="AX23" s="11"/>
      <c r="AY23" s="11"/>
      <c r="AZ23" s="11"/>
      <c r="BA23" s="8">
        <v>132.4</v>
      </c>
      <c r="BB23" s="8">
        <v>100</v>
      </c>
      <c r="BC23" s="11">
        <v>2.1</v>
      </c>
      <c r="BD23" s="11">
        <v>5.4</v>
      </c>
      <c r="BE23" s="11">
        <f t="shared" si="13"/>
        <v>2.1</v>
      </c>
      <c r="BF23" s="11">
        <f>BC23/BD23*100</f>
        <v>38.88888888888889</v>
      </c>
      <c r="BG23" s="11">
        <f t="shared" si="14"/>
        <v>-97.9</v>
      </c>
      <c r="BH23" s="11"/>
      <c r="BI23" s="11">
        <v>40356</v>
      </c>
      <c r="BJ23" s="11">
        <f>BB23+AY23+AD23+R23+J23+G23+B23+Z23+AB23+AK23+AS23+AU23+AQ23</f>
        <v>7285</v>
      </c>
      <c r="BK23" s="17">
        <f t="shared" si="3"/>
        <v>1648.8</v>
      </c>
      <c r="BL23" s="17">
        <v>1722.3</v>
      </c>
      <c r="BM23" s="11">
        <f t="shared" si="16"/>
        <v>-5636.2</v>
      </c>
      <c r="BN23" s="11">
        <f t="shared" si="17"/>
        <v>-73.5</v>
      </c>
      <c r="BO23" s="49">
        <f t="shared" si="18"/>
        <v>22.6328071379547</v>
      </c>
      <c r="BP23" s="17">
        <f t="shared" si="19"/>
        <v>4.0856378233719886</v>
      </c>
      <c r="BQ23" s="11"/>
      <c r="BR23" s="11"/>
      <c r="BS23" s="8" t="s">
        <v>67</v>
      </c>
      <c r="BT23" s="83" t="s">
        <v>68</v>
      </c>
      <c r="BU23" s="83"/>
      <c r="BV23" s="83"/>
      <c r="BW23" s="83"/>
      <c r="BX23" s="3"/>
      <c r="BY23" s="3"/>
    </row>
    <row r="24" spans="1:77" ht="18" customHeight="1">
      <c r="A24" s="8" t="s">
        <v>69</v>
      </c>
      <c r="B24" s="17">
        <f aca="true" t="shared" si="23" ref="B24:AF24">SUM(B8:B23)</f>
        <v>5797</v>
      </c>
      <c r="C24" s="17">
        <f t="shared" si="23"/>
        <v>1449.2</v>
      </c>
      <c r="D24" s="17">
        <f t="shared" si="23"/>
        <v>1433.1999999999998</v>
      </c>
      <c r="E24" s="11">
        <f>C24/B24*100</f>
        <v>24.999137484905987</v>
      </c>
      <c r="F24" s="11">
        <f t="shared" si="0"/>
        <v>101.11638291934135</v>
      </c>
      <c r="G24" s="17">
        <f t="shared" si="23"/>
        <v>39</v>
      </c>
      <c r="H24" s="17">
        <f t="shared" si="23"/>
        <v>3.3</v>
      </c>
      <c r="I24" s="17">
        <f t="shared" si="23"/>
        <v>0</v>
      </c>
      <c r="J24" s="17">
        <f t="shared" si="23"/>
        <v>469</v>
      </c>
      <c r="K24" s="17">
        <f t="shared" si="23"/>
        <v>100.6</v>
      </c>
      <c r="L24" s="17">
        <f t="shared" si="23"/>
        <v>68.29999999999998</v>
      </c>
      <c r="M24" s="11">
        <f t="shared" si="20"/>
        <v>-368.4</v>
      </c>
      <c r="N24" s="11">
        <f>K24/J24*100</f>
        <v>21.449893390191896</v>
      </c>
      <c r="O24" s="11">
        <f t="shared" si="22"/>
        <v>147.29136163982432</v>
      </c>
      <c r="P24" s="20">
        <f>SUM(P8:P23)</f>
        <v>6351.799999999999</v>
      </c>
      <c r="Q24" s="21">
        <f>SUM(Q8:Q23)</f>
        <v>1729.3000000000002</v>
      </c>
      <c r="R24" s="17">
        <f t="shared" si="23"/>
        <v>2760</v>
      </c>
      <c r="S24" s="17">
        <f t="shared" si="23"/>
        <v>408.5</v>
      </c>
      <c r="T24" s="17">
        <f>SUM(T8:T23)</f>
        <v>615.5</v>
      </c>
      <c r="U24" s="11">
        <f t="shared" si="6"/>
        <v>-2351.5</v>
      </c>
      <c r="V24" s="11">
        <f t="shared" si="2"/>
        <v>14.800724637681158</v>
      </c>
      <c r="W24" s="11">
        <f t="shared" si="7"/>
        <v>66.36880584890334</v>
      </c>
      <c r="X24" s="20">
        <f>SUM(X8:X23)</f>
        <v>15228.899999999998</v>
      </c>
      <c r="Y24" s="21">
        <f>SUM(Y8:Y23)</f>
        <v>3290.9</v>
      </c>
      <c r="Z24" s="17">
        <f t="shared" si="23"/>
        <v>34</v>
      </c>
      <c r="AA24" s="17">
        <f t="shared" si="23"/>
        <v>5</v>
      </c>
      <c r="AB24" s="17">
        <f t="shared" si="23"/>
        <v>0</v>
      </c>
      <c r="AC24" s="17">
        <f t="shared" si="23"/>
        <v>0.1</v>
      </c>
      <c r="AD24" s="17">
        <f t="shared" si="23"/>
        <v>1917</v>
      </c>
      <c r="AE24" s="17">
        <f t="shared" si="23"/>
        <v>246</v>
      </c>
      <c r="AF24" s="17">
        <f t="shared" si="23"/>
        <v>328.70000000000005</v>
      </c>
      <c r="AG24" s="11">
        <f>AE24/AD24*100</f>
        <v>12.832550860719873</v>
      </c>
      <c r="AH24" s="11">
        <f>AE24/AF24*100</f>
        <v>74.84027989047762</v>
      </c>
      <c r="AI24" s="11">
        <f>AE24-AD24</f>
        <v>-1671</v>
      </c>
      <c r="AJ24" s="11" t="s">
        <v>69</v>
      </c>
      <c r="AK24" s="17">
        <f>SUM(AK8:AK23)</f>
        <v>732.2</v>
      </c>
      <c r="AL24" s="17">
        <f>SUM(AL8:AL23)</f>
        <v>443</v>
      </c>
      <c r="AM24" s="17">
        <f>SUM(AM8:AM23)</f>
        <v>185.89999999999998</v>
      </c>
      <c r="AN24" s="11">
        <f t="shared" si="21"/>
        <v>60.502594919420915</v>
      </c>
      <c r="AO24" s="11">
        <f>AL24/AM24*100</f>
        <v>238.3001613770845</v>
      </c>
      <c r="AP24" s="11">
        <f t="shared" si="11"/>
        <v>-289.20000000000005</v>
      </c>
      <c r="AQ24" s="17">
        <f>SUM(AQ8:AQ23)</f>
        <v>50</v>
      </c>
      <c r="AR24" s="17">
        <f>SUM(AR8:AR23)</f>
        <v>9</v>
      </c>
      <c r="AS24" s="17">
        <f aca="true" t="shared" si="24" ref="AS24:BD24">SUM(AS8:AS23)</f>
        <v>158.5</v>
      </c>
      <c r="AT24" s="17">
        <f t="shared" si="24"/>
        <v>11.7</v>
      </c>
      <c r="AU24" s="17">
        <f t="shared" si="24"/>
        <v>985.2</v>
      </c>
      <c r="AV24" s="17">
        <f t="shared" si="24"/>
        <v>259.7</v>
      </c>
      <c r="AW24" s="17">
        <f t="shared" si="12"/>
        <v>26.3601299228583</v>
      </c>
      <c r="AX24" s="17">
        <f t="shared" si="24"/>
        <v>0</v>
      </c>
      <c r="AY24" s="17">
        <f t="shared" si="24"/>
        <v>0</v>
      </c>
      <c r="AZ24" s="17">
        <f t="shared" si="24"/>
        <v>152.1</v>
      </c>
      <c r="BA24" s="17">
        <f>SUM(BA8:BA23)</f>
        <v>132.70000000000002</v>
      </c>
      <c r="BB24" s="17">
        <f t="shared" si="24"/>
        <v>258</v>
      </c>
      <c r="BC24" s="17">
        <f t="shared" si="24"/>
        <v>158.20000000000002</v>
      </c>
      <c r="BD24" s="17">
        <f t="shared" si="24"/>
        <v>85.2</v>
      </c>
      <c r="BE24" s="11">
        <f t="shared" si="13"/>
        <v>61.31782945736435</v>
      </c>
      <c r="BF24" s="11">
        <f>BC24/BD24*100</f>
        <v>185.68075117370893</v>
      </c>
      <c r="BG24" s="11">
        <f t="shared" si="14"/>
        <v>-99.79999999999998</v>
      </c>
      <c r="BH24" s="11">
        <f>SUM(BH8:BH23)</f>
        <v>0</v>
      </c>
      <c r="BI24" s="11">
        <f>SUM(BI8:BI23)</f>
        <v>91351</v>
      </c>
      <c r="BJ24" s="17">
        <f>SUM(BJ8:BJ23)</f>
        <v>13199.9</v>
      </c>
      <c r="BK24" s="17">
        <f t="shared" si="3"/>
        <v>3246.399999999999</v>
      </c>
      <c r="BL24" s="17">
        <f>SUM(BL8:BL23)</f>
        <v>3008</v>
      </c>
      <c r="BM24" s="11">
        <f t="shared" si="16"/>
        <v>-9953.5</v>
      </c>
      <c r="BN24" s="11">
        <f t="shared" si="17"/>
        <v>238.39999999999918</v>
      </c>
      <c r="BO24" s="11">
        <f t="shared" si="18"/>
        <v>24.594125713073577</v>
      </c>
      <c r="BP24" s="17">
        <f t="shared" si="19"/>
        <v>3.5537651476174306</v>
      </c>
      <c r="BQ24" s="11"/>
      <c r="BR24" s="11"/>
      <c r="BS24" s="8"/>
      <c r="BT24" s="85"/>
      <c r="BU24" s="86"/>
      <c r="BV24" s="86"/>
      <c r="BW24" s="87"/>
      <c r="BX24" s="3"/>
      <c r="BY24" s="3"/>
    </row>
    <row r="25" spans="1:75" ht="12" customHeight="1">
      <c r="A25" s="90" t="s">
        <v>70</v>
      </c>
      <c r="B25" s="90"/>
      <c r="C25" s="90"/>
      <c r="D25" s="23"/>
      <c r="E25" s="23"/>
      <c r="F25" s="23"/>
      <c r="G25" s="2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93" t="s">
        <v>88</v>
      </c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S25" s="4"/>
      <c r="BT25" s="22"/>
      <c r="BU25" s="22"/>
      <c r="BV25" s="22"/>
      <c r="BW25" s="22"/>
    </row>
    <row r="26" spans="1:71" ht="7.5" customHeight="1" hidden="1">
      <c r="A26" s="61" t="s">
        <v>71</v>
      </c>
      <c r="B26" s="61"/>
      <c r="C26" s="61"/>
      <c r="BS26" s="4"/>
    </row>
    <row r="27" spans="1:7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BS27" s="27"/>
    </row>
    <row r="28" spans="1:71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BS28" s="28"/>
    </row>
    <row r="29" spans="1:71" ht="1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BS29" s="28"/>
    </row>
    <row r="30" spans="1:71" ht="1.5" customHeight="1" hidden="1">
      <c r="A30" s="42"/>
      <c r="B30" s="42"/>
      <c r="C30" s="42"/>
      <c r="D30" s="42"/>
      <c r="E30" s="42"/>
      <c r="F30" s="42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BC30" s="37"/>
      <c r="BD30" s="37"/>
      <c r="BE30" s="37"/>
      <c r="BF30" s="37"/>
      <c r="BG30" s="37"/>
      <c r="BH30" s="37"/>
      <c r="BI30" s="37"/>
      <c r="BJ30" s="38"/>
      <c r="BK30" s="38"/>
      <c r="BL30" s="37"/>
      <c r="BM30" s="37"/>
      <c r="BN30" s="37"/>
      <c r="BO30" s="37"/>
      <c r="BP30" s="37"/>
      <c r="BS30" s="28"/>
    </row>
    <row r="31" spans="1:71" s="39" customFormat="1" ht="33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25"/>
      <c r="BD31" s="25"/>
      <c r="BE31" s="25"/>
      <c r="BF31" s="25"/>
      <c r="BG31" s="25"/>
      <c r="BH31" s="25"/>
      <c r="BI31" s="25"/>
      <c r="BJ31" s="26"/>
      <c r="BK31" s="26"/>
      <c r="BL31" s="25"/>
      <c r="BM31" s="25"/>
      <c r="BN31" s="25"/>
      <c r="BO31" s="25"/>
      <c r="BP31" s="25"/>
      <c r="BS31" s="36"/>
    </row>
    <row r="32" spans="1:35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4"/>
    </row>
    <row r="33" spans="1:35" ht="4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27.7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</sheetData>
  <sheetProtection/>
  <mergeCells count="49">
    <mergeCell ref="BJ5:BK6"/>
    <mergeCell ref="BL5:BL7"/>
    <mergeCell ref="Z6:AA6"/>
    <mergeCell ref="A2:AO2"/>
    <mergeCell ref="A3:AO3"/>
    <mergeCell ref="A4:BN4"/>
    <mergeCell ref="A5:A6"/>
    <mergeCell ref="B5:BG5"/>
    <mergeCell ref="B6:F6"/>
    <mergeCell ref="G6:I6"/>
    <mergeCell ref="J6:Q6"/>
    <mergeCell ref="R6:Y6"/>
    <mergeCell ref="BT10:BW10"/>
    <mergeCell ref="BT11:BW11"/>
    <mergeCell ref="AB6:AC6"/>
    <mergeCell ref="AD6:AI6"/>
    <mergeCell ref="AK6:AP6"/>
    <mergeCell ref="AQ6:AR6"/>
    <mergeCell ref="AS6:AT6"/>
    <mergeCell ref="AU6:AX6"/>
    <mergeCell ref="BO5:BO7"/>
    <mergeCell ref="BP5:BP7"/>
    <mergeCell ref="AY6:BA6"/>
    <mergeCell ref="BB6:BG6"/>
    <mergeCell ref="BT8:BW8"/>
    <mergeCell ref="BT9:BW9"/>
    <mergeCell ref="BQ5:BR6"/>
    <mergeCell ref="BS5:BS7"/>
    <mergeCell ref="BT5:BW7"/>
    <mergeCell ref="BM5:BN6"/>
    <mergeCell ref="BH5:BH7"/>
    <mergeCell ref="BI5:BI7"/>
    <mergeCell ref="BT16:BW16"/>
    <mergeCell ref="BT17:BW17"/>
    <mergeCell ref="BT20:BW20"/>
    <mergeCell ref="BT21:BW21"/>
    <mergeCell ref="BT12:BW12"/>
    <mergeCell ref="BT13:BW13"/>
    <mergeCell ref="BT14:BW14"/>
    <mergeCell ref="BT15:BW15"/>
    <mergeCell ref="BT18:BW18"/>
    <mergeCell ref="BT19:BW19"/>
    <mergeCell ref="BT22:BW22"/>
    <mergeCell ref="BT23:BW23"/>
    <mergeCell ref="A34:AI34"/>
    <mergeCell ref="BT24:BW24"/>
    <mergeCell ref="A25:C25"/>
    <mergeCell ref="BC25:BP25"/>
    <mergeCell ref="A26:C26"/>
  </mergeCells>
  <printOptions/>
  <pageMargins left="0.17" right="0.17" top="0.18" bottom="0.16" header="0.5" footer="0.5"/>
  <pageSetup horizontalDpi="600" verticalDpi="600" orientation="landscape" paperSize="9" scale="98" r:id="rId1"/>
  <rowBreaks count="1" manualBreakCount="1">
    <brk id="28" max="255" man="1"/>
  </rowBreaks>
  <colBreaks count="1" manualBreakCount="1">
    <brk id="3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Z34"/>
  <sheetViews>
    <sheetView zoomScalePageLayoutView="0" workbookViewId="0" topLeftCell="A1">
      <selection activeCell="O20" sqref="O20"/>
    </sheetView>
  </sheetViews>
  <sheetFormatPr defaultColWidth="6.421875" defaultRowHeight="12.75"/>
  <cols>
    <col min="1" max="1" width="5.421875" style="25" customWidth="1"/>
    <col min="2" max="3" width="5.00390625" style="25" customWidth="1"/>
    <col min="4" max="4" width="5.421875" style="25" customWidth="1"/>
    <col min="5" max="5" width="3.421875" style="25" customWidth="1"/>
    <col min="6" max="6" width="5.28125" style="25" customWidth="1"/>
    <col min="7" max="7" width="2.8515625" style="26" customWidth="1"/>
    <col min="8" max="8" width="3.140625" style="25" customWidth="1"/>
    <col min="9" max="9" width="3.421875" style="25" hidden="1" customWidth="1"/>
    <col min="10" max="10" width="4.140625" style="25" customWidth="1"/>
    <col min="11" max="11" width="4.7109375" style="25" customWidth="1"/>
    <col min="12" max="13" width="4.8515625" style="25" customWidth="1"/>
    <col min="14" max="14" width="3.421875" style="25" customWidth="1"/>
    <col min="15" max="15" width="5.00390625" style="25" customWidth="1"/>
    <col min="16" max="16" width="4.57421875" style="25" customWidth="1"/>
    <col min="17" max="17" width="4.8515625" style="25" customWidth="1"/>
    <col min="18" max="18" width="5.421875" style="25" customWidth="1"/>
    <col min="19" max="19" width="4.140625" style="25" customWidth="1"/>
    <col min="20" max="20" width="3.57421875" style="25" customWidth="1"/>
    <col min="21" max="21" width="5.28125" style="25" customWidth="1"/>
    <col min="22" max="22" width="3.8515625" style="25" customWidth="1"/>
    <col min="23" max="23" width="5.8515625" style="25" customWidth="1"/>
    <col min="24" max="24" width="5.140625" style="25" customWidth="1"/>
    <col min="25" max="25" width="4.8515625" style="25" customWidth="1"/>
    <col min="26" max="26" width="3.28125" style="25" customWidth="1"/>
    <col min="27" max="27" width="3.00390625" style="25" customWidth="1"/>
    <col min="28" max="28" width="2.28125" style="25" customWidth="1"/>
    <col min="29" max="29" width="2.421875" style="25" customWidth="1"/>
    <col min="30" max="30" width="4.28125" style="25" customWidth="1"/>
    <col min="31" max="32" width="4.421875" style="25" customWidth="1"/>
    <col min="33" max="34" width="4.140625" style="25" customWidth="1"/>
    <col min="35" max="36" width="5.7109375" style="25" customWidth="1"/>
    <col min="37" max="37" width="4.7109375" style="25" customWidth="1"/>
    <col min="38" max="38" width="4.57421875" style="25" customWidth="1"/>
    <col min="39" max="39" width="4.28125" style="25" customWidth="1"/>
    <col min="40" max="40" width="4.00390625" style="25" customWidth="1"/>
    <col min="41" max="41" width="3.57421875" style="25" customWidth="1"/>
    <col min="42" max="42" width="4.421875" style="25" customWidth="1"/>
    <col min="43" max="43" width="2.57421875" style="25" customWidth="1"/>
    <col min="44" max="44" width="3.00390625" style="25" customWidth="1"/>
    <col min="45" max="45" width="3.28125" style="25" customWidth="1"/>
    <col min="46" max="46" width="4.28125" style="25" customWidth="1"/>
    <col min="47" max="48" width="4.421875" style="25" customWidth="1"/>
    <col min="49" max="49" width="3.421875" style="25" customWidth="1"/>
    <col min="50" max="50" width="2.140625" style="25" hidden="1" customWidth="1"/>
    <col min="51" max="51" width="4.28125" style="25" customWidth="1"/>
    <col min="52" max="52" width="4.140625" style="25" customWidth="1"/>
    <col min="53" max="53" width="4.8515625" style="25" bestFit="1" customWidth="1"/>
    <col min="54" max="54" width="4.57421875" style="25" customWidth="1"/>
    <col min="55" max="55" width="4.28125" style="25" customWidth="1"/>
    <col min="56" max="56" width="4.7109375" style="25" customWidth="1"/>
    <col min="57" max="57" width="4.8515625" style="25" customWidth="1"/>
    <col min="58" max="58" width="3.28125" style="25" customWidth="1"/>
    <col min="59" max="59" width="4.57421875" style="25" customWidth="1"/>
    <col min="60" max="60" width="3.8515625" style="25" customWidth="1"/>
    <col min="61" max="61" width="6.00390625" style="25" customWidth="1"/>
    <col min="62" max="62" width="5.140625" style="26" customWidth="1"/>
    <col min="63" max="63" width="4.57421875" style="26" customWidth="1"/>
    <col min="64" max="64" width="4.7109375" style="25" customWidth="1"/>
    <col min="65" max="66" width="5.57421875" style="25" customWidth="1"/>
    <col min="67" max="67" width="4.140625" style="25" customWidth="1"/>
    <col min="68" max="68" width="4.421875" style="25" customWidth="1"/>
    <col min="69" max="70" width="5.140625" style="4" customWidth="1"/>
    <col min="71" max="71" width="8.421875" style="25" customWidth="1"/>
    <col min="72" max="74" width="6.421875" style="4" customWidth="1"/>
    <col min="75" max="75" width="12.8515625" style="4" customWidth="1"/>
    <col min="76" max="16384" width="6.421875" style="4" customWidth="1"/>
  </cols>
  <sheetData>
    <row r="2" spans="1:77" ht="15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3"/>
      <c r="BR2" s="3"/>
      <c r="BS2" s="3"/>
      <c r="BT2" s="3"/>
      <c r="BU2" s="3"/>
      <c r="BV2" s="3"/>
      <c r="BW2" s="3"/>
      <c r="BX2" s="3"/>
      <c r="BY2" s="3"/>
    </row>
    <row r="3" spans="1:77" ht="15.75" customHeight="1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3"/>
      <c r="BR3" s="3"/>
      <c r="BS3" s="3"/>
      <c r="BT3" s="3"/>
      <c r="BU3" s="3"/>
      <c r="BV3" s="3"/>
      <c r="BW3" s="3"/>
      <c r="BX3" s="3"/>
      <c r="BY3" s="3"/>
    </row>
    <row r="4" spans="1:77" ht="12.7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5"/>
      <c r="BP4" s="5"/>
      <c r="BQ4" s="3"/>
      <c r="BR4" s="3"/>
      <c r="BS4" s="3"/>
      <c r="BT4" s="3"/>
      <c r="BU4" s="3"/>
      <c r="BV4" s="3"/>
      <c r="BW4" s="3"/>
      <c r="BX4" s="3"/>
      <c r="BY4" s="3"/>
    </row>
    <row r="5" spans="1:78" ht="12.75" customHeight="1">
      <c r="A5" s="64"/>
      <c r="B5" s="66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 t="s">
        <v>3</v>
      </c>
      <c r="BI5" s="64" t="s">
        <v>79</v>
      </c>
      <c r="BJ5" s="71" t="s">
        <v>75</v>
      </c>
      <c r="BK5" s="72"/>
      <c r="BL5" s="79" t="s">
        <v>76</v>
      </c>
      <c r="BM5" s="71" t="s">
        <v>4</v>
      </c>
      <c r="BN5" s="80"/>
      <c r="BO5" s="64" t="s">
        <v>78</v>
      </c>
      <c r="BP5" s="75" t="s">
        <v>5</v>
      </c>
      <c r="BQ5" s="71" t="s">
        <v>6</v>
      </c>
      <c r="BR5" s="80"/>
      <c r="BS5" s="64"/>
      <c r="BT5" s="82" t="s">
        <v>7</v>
      </c>
      <c r="BU5" s="82"/>
      <c r="BV5" s="82"/>
      <c r="BW5" s="82"/>
      <c r="BX5" s="3"/>
      <c r="BY5" s="3"/>
      <c r="BZ5" s="3"/>
    </row>
    <row r="6" spans="1:78" ht="30.75" customHeight="1">
      <c r="A6" s="65"/>
      <c r="B6" s="66" t="s">
        <v>8</v>
      </c>
      <c r="C6" s="67"/>
      <c r="D6" s="67"/>
      <c r="E6" s="67"/>
      <c r="F6" s="74"/>
      <c r="G6" s="66" t="s">
        <v>9</v>
      </c>
      <c r="H6" s="67"/>
      <c r="I6" s="74"/>
      <c r="J6" s="66" t="s">
        <v>10</v>
      </c>
      <c r="K6" s="67"/>
      <c r="L6" s="67"/>
      <c r="M6" s="67"/>
      <c r="N6" s="67"/>
      <c r="O6" s="67"/>
      <c r="P6" s="67"/>
      <c r="Q6" s="74"/>
      <c r="R6" s="66" t="s">
        <v>11</v>
      </c>
      <c r="S6" s="67"/>
      <c r="T6" s="67"/>
      <c r="U6" s="67"/>
      <c r="V6" s="67"/>
      <c r="W6" s="67"/>
      <c r="X6" s="67"/>
      <c r="Y6" s="74"/>
      <c r="Z6" s="66" t="s">
        <v>12</v>
      </c>
      <c r="AA6" s="74"/>
      <c r="AB6" s="66" t="s">
        <v>13</v>
      </c>
      <c r="AC6" s="74"/>
      <c r="AD6" s="66" t="s">
        <v>14</v>
      </c>
      <c r="AE6" s="67"/>
      <c r="AF6" s="67"/>
      <c r="AG6" s="67"/>
      <c r="AH6" s="67"/>
      <c r="AI6" s="67"/>
      <c r="AJ6" s="6"/>
      <c r="AK6" s="66" t="s">
        <v>15</v>
      </c>
      <c r="AL6" s="67"/>
      <c r="AM6" s="67"/>
      <c r="AN6" s="67"/>
      <c r="AO6" s="67"/>
      <c r="AP6" s="74"/>
      <c r="AQ6" s="66" t="s">
        <v>16</v>
      </c>
      <c r="AR6" s="74"/>
      <c r="AS6" s="76" t="s">
        <v>17</v>
      </c>
      <c r="AT6" s="77"/>
      <c r="AU6" s="66" t="s">
        <v>18</v>
      </c>
      <c r="AV6" s="67"/>
      <c r="AW6" s="67"/>
      <c r="AX6" s="74"/>
      <c r="AY6" s="66" t="s">
        <v>19</v>
      </c>
      <c r="AZ6" s="67"/>
      <c r="BA6" s="74"/>
      <c r="BB6" s="75" t="s">
        <v>20</v>
      </c>
      <c r="BC6" s="75"/>
      <c r="BD6" s="75"/>
      <c r="BE6" s="75"/>
      <c r="BF6" s="75"/>
      <c r="BG6" s="66"/>
      <c r="BH6" s="69"/>
      <c r="BI6" s="78"/>
      <c r="BJ6" s="73"/>
      <c r="BK6" s="63"/>
      <c r="BL6" s="79"/>
      <c r="BM6" s="73"/>
      <c r="BN6" s="81"/>
      <c r="BO6" s="78"/>
      <c r="BP6" s="75"/>
      <c r="BQ6" s="73"/>
      <c r="BR6" s="81"/>
      <c r="BS6" s="78"/>
      <c r="BT6" s="82"/>
      <c r="BU6" s="82"/>
      <c r="BV6" s="82"/>
      <c r="BW6" s="82"/>
      <c r="BX6" s="3"/>
      <c r="BY6" s="3"/>
      <c r="BZ6" s="3"/>
    </row>
    <row r="7" spans="1:78" ht="60" customHeight="1">
      <c r="A7" s="8"/>
      <c r="B7" s="8" t="s">
        <v>21</v>
      </c>
      <c r="C7" s="8" t="s">
        <v>22</v>
      </c>
      <c r="D7" s="10" t="s">
        <v>80</v>
      </c>
      <c r="E7" s="8" t="s">
        <v>23</v>
      </c>
      <c r="F7" s="10" t="s">
        <v>24</v>
      </c>
      <c r="G7" s="11" t="s">
        <v>25</v>
      </c>
      <c r="H7" s="8" t="s">
        <v>22</v>
      </c>
      <c r="I7" s="8" t="s">
        <v>23</v>
      </c>
      <c r="J7" s="8" t="s">
        <v>21</v>
      </c>
      <c r="K7" s="8" t="s">
        <v>22</v>
      </c>
      <c r="L7" s="10" t="s">
        <v>80</v>
      </c>
      <c r="M7" s="10" t="s">
        <v>26</v>
      </c>
      <c r="N7" s="10" t="s">
        <v>27</v>
      </c>
      <c r="O7" s="10" t="s">
        <v>28</v>
      </c>
      <c r="P7" s="10" t="s">
        <v>29</v>
      </c>
      <c r="Q7" s="41" t="s">
        <v>73</v>
      </c>
      <c r="R7" s="8" t="s">
        <v>21</v>
      </c>
      <c r="S7" s="8" t="s">
        <v>22</v>
      </c>
      <c r="T7" s="10" t="s">
        <v>80</v>
      </c>
      <c r="U7" s="10" t="s">
        <v>30</v>
      </c>
      <c r="V7" s="10" t="s">
        <v>27</v>
      </c>
      <c r="W7" s="10" t="s">
        <v>31</v>
      </c>
      <c r="X7" s="10" t="s">
        <v>29</v>
      </c>
      <c r="Y7" s="10" t="s">
        <v>73</v>
      </c>
      <c r="Z7" s="8" t="s">
        <v>25</v>
      </c>
      <c r="AA7" s="8" t="s">
        <v>22</v>
      </c>
      <c r="AB7" s="8" t="s">
        <v>25</v>
      </c>
      <c r="AC7" s="8" t="s">
        <v>22</v>
      </c>
      <c r="AD7" s="8" t="s">
        <v>21</v>
      </c>
      <c r="AE7" s="8" t="s">
        <v>22</v>
      </c>
      <c r="AF7" s="10" t="s">
        <v>80</v>
      </c>
      <c r="AG7" s="12" t="s">
        <v>27</v>
      </c>
      <c r="AH7" s="12" t="s">
        <v>28</v>
      </c>
      <c r="AI7" s="12" t="s">
        <v>32</v>
      </c>
      <c r="AJ7" s="10"/>
      <c r="AK7" s="8" t="s">
        <v>21</v>
      </c>
      <c r="AL7" s="8" t="s">
        <v>22</v>
      </c>
      <c r="AM7" s="10" t="s">
        <v>80</v>
      </c>
      <c r="AN7" s="12" t="s">
        <v>27</v>
      </c>
      <c r="AO7" s="12" t="s">
        <v>28</v>
      </c>
      <c r="AP7" s="12" t="s">
        <v>32</v>
      </c>
      <c r="AQ7" s="12" t="s">
        <v>21</v>
      </c>
      <c r="AR7" s="12" t="s">
        <v>22</v>
      </c>
      <c r="AS7" s="8" t="s">
        <v>21</v>
      </c>
      <c r="AT7" s="8" t="s">
        <v>22</v>
      </c>
      <c r="AU7" s="9" t="s">
        <v>21</v>
      </c>
      <c r="AV7" s="9" t="s">
        <v>22</v>
      </c>
      <c r="AW7" s="12" t="s">
        <v>27</v>
      </c>
      <c r="AX7" s="13"/>
      <c r="AY7" s="8" t="s">
        <v>21</v>
      </c>
      <c r="AZ7" s="8" t="s">
        <v>22</v>
      </c>
      <c r="BA7" s="10" t="s">
        <v>80</v>
      </c>
      <c r="BB7" s="9" t="s">
        <v>21</v>
      </c>
      <c r="BC7" s="9" t="s">
        <v>33</v>
      </c>
      <c r="BD7" s="10" t="s">
        <v>80</v>
      </c>
      <c r="BE7" s="10" t="s">
        <v>27</v>
      </c>
      <c r="BF7" s="10" t="s">
        <v>28</v>
      </c>
      <c r="BG7" s="14" t="s">
        <v>34</v>
      </c>
      <c r="BH7" s="70"/>
      <c r="BI7" s="65"/>
      <c r="BJ7" s="11" t="s">
        <v>21</v>
      </c>
      <c r="BK7" s="15" t="s">
        <v>22</v>
      </c>
      <c r="BL7" s="79"/>
      <c r="BM7" s="12" t="s">
        <v>77</v>
      </c>
      <c r="BN7" s="12" t="s">
        <v>74</v>
      </c>
      <c r="BO7" s="65"/>
      <c r="BP7" s="75"/>
      <c r="BQ7" s="16" t="s">
        <v>35</v>
      </c>
      <c r="BR7" s="16" t="s">
        <v>22</v>
      </c>
      <c r="BS7" s="65"/>
      <c r="BT7" s="82"/>
      <c r="BU7" s="82"/>
      <c r="BV7" s="82"/>
      <c r="BW7" s="82"/>
      <c r="BX7" s="3"/>
      <c r="BY7" s="3"/>
      <c r="BZ7" s="3"/>
    </row>
    <row r="8" spans="1:77" ht="18" customHeight="1">
      <c r="A8" s="8" t="s">
        <v>36</v>
      </c>
      <c r="B8" s="11">
        <v>120</v>
      </c>
      <c r="C8" s="11">
        <v>27.8</v>
      </c>
      <c r="D8" s="8">
        <v>12.6</v>
      </c>
      <c r="E8" s="49">
        <f>C8/B8*100</f>
        <v>23.166666666666664</v>
      </c>
      <c r="F8" s="11">
        <f aca="true" t="shared" si="0" ref="F8:F24">C8/D8*100</f>
        <v>220.63492063492066</v>
      </c>
      <c r="G8" s="11"/>
      <c r="H8" s="11"/>
      <c r="I8" s="11"/>
      <c r="J8" s="8">
        <v>20</v>
      </c>
      <c r="K8" s="11">
        <v>23.8</v>
      </c>
      <c r="L8" s="11">
        <v>3.3</v>
      </c>
      <c r="M8" s="11">
        <f>K8-J8</f>
        <v>3.8000000000000007</v>
      </c>
      <c r="N8" s="11">
        <f>K8/J8*100</f>
        <v>119</v>
      </c>
      <c r="O8" s="11">
        <f aca="true" t="shared" si="1" ref="O8:O14">K8/L8*100</f>
        <v>721.2121212121212</v>
      </c>
      <c r="P8" s="11">
        <v>518.8</v>
      </c>
      <c r="Q8" s="29">
        <v>166.8</v>
      </c>
      <c r="R8" s="8">
        <v>215</v>
      </c>
      <c r="S8" s="11">
        <v>2141.5</v>
      </c>
      <c r="T8" s="11">
        <v>23.5</v>
      </c>
      <c r="U8" s="11">
        <f>S8-R8</f>
        <v>1926.5</v>
      </c>
      <c r="V8" s="11">
        <f aca="true" t="shared" si="2" ref="V8:V24">S8/R8*100</f>
        <v>996.046511627907</v>
      </c>
      <c r="W8" s="11">
        <f>S8/T8*100</f>
        <v>9112.765957446809</v>
      </c>
      <c r="X8" s="11">
        <v>1693.8</v>
      </c>
      <c r="Y8" s="34">
        <v>483.8</v>
      </c>
      <c r="Z8" s="8">
        <v>5</v>
      </c>
      <c r="AA8" s="11"/>
      <c r="AB8" s="11"/>
      <c r="AC8" s="11"/>
      <c r="AD8" s="8">
        <v>0</v>
      </c>
      <c r="AE8" s="11">
        <v>28.4</v>
      </c>
      <c r="AF8" s="11">
        <v>0.3</v>
      </c>
      <c r="AG8" s="11"/>
      <c r="AH8" s="11">
        <f>AE8/AF8*100</f>
        <v>9466.666666666668</v>
      </c>
      <c r="AI8" s="11">
        <f>AE8-AD8</f>
        <v>28.4</v>
      </c>
      <c r="AJ8" s="11" t="s">
        <v>36</v>
      </c>
      <c r="AK8" s="8"/>
      <c r="AL8" s="11"/>
      <c r="AM8" s="8"/>
      <c r="AN8" s="11"/>
      <c r="AO8" s="11"/>
      <c r="AP8" s="11">
        <f>AL8-AK8</f>
        <v>0</v>
      </c>
      <c r="AQ8" s="11"/>
      <c r="AR8" s="11"/>
      <c r="AS8" s="8"/>
      <c r="AT8" s="17"/>
      <c r="AU8" s="7">
        <v>150</v>
      </c>
      <c r="AV8" s="17">
        <v>103.5</v>
      </c>
      <c r="AW8" s="17">
        <f>AV8/AU8*100</f>
        <v>69</v>
      </c>
      <c r="AX8" s="11"/>
      <c r="AY8" s="11"/>
      <c r="AZ8" s="11">
        <v>2</v>
      </c>
      <c r="BA8" s="8"/>
      <c r="BB8" s="8">
        <v>2.5</v>
      </c>
      <c r="BC8" s="11">
        <v>30.3</v>
      </c>
      <c r="BD8" s="11">
        <v>41.2</v>
      </c>
      <c r="BE8" s="11">
        <f>BC8/BB8*100</f>
        <v>1212</v>
      </c>
      <c r="BF8" s="11">
        <f>BC8/BD8*100</f>
        <v>73.54368932038835</v>
      </c>
      <c r="BG8" s="11">
        <f>BC8-BB8</f>
        <v>27.8</v>
      </c>
      <c r="BH8" s="11">
        <v>0</v>
      </c>
      <c r="BI8" s="11">
        <v>5852</v>
      </c>
      <c r="BJ8" s="11">
        <f>BB8+AY8+AD8+R8+J8+G8+B8+Z8+AB8+AK8+AS8+AU8</f>
        <v>512.5</v>
      </c>
      <c r="BK8" s="17">
        <f aca="true" t="shared" si="3" ref="BK8:BK24">C8+H8+K8+S8+AE8+BC8+AC8+AX8+AA8+AL8+AT8+AZ8+AV8+BH8+AR8</f>
        <v>2357.3</v>
      </c>
      <c r="BL8" s="17">
        <v>80.9</v>
      </c>
      <c r="BM8" s="11">
        <f>BK8-BJ8</f>
        <v>1844.8000000000002</v>
      </c>
      <c r="BN8" s="11">
        <f>BK8-BL8</f>
        <v>2276.4</v>
      </c>
      <c r="BO8" s="11">
        <f>BK8/BJ8*100</f>
        <v>459.96097560975613</v>
      </c>
      <c r="BP8" s="17">
        <f>BK8/BI8*100</f>
        <v>40.28195488721805</v>
      </c>
      <c r="BQ8" s="11"/>
      <c r="BR8" s="11"/>
      <c r="BS8" s="8" t="s">
        <v>36</v>
      </c>
      <c r="BT8" s="83" t="s">
        <v>37</v>
      </c>
      <c r="BU8" s="83"/>
      <c r="BV8" s="83"/>
      <c r="BW8" s="83"/>
      <c r="BX8" s="3"/>
      <c r="BY8" s="3"/>
    </row>
    <row r="9" spans="1:77" ht="18" customHeight="1">
      <c r="A9" s="8" t="s">
        <v>38</v>
      </c>
      <c r="B9" s="8">
        <v>80</v>
      </c>
      <c r="C9" s="11">
        <v>40.5</v>
      </c>
      <c r="D9" s="8">
        <v>12.2</v>
      </c>
      <c r="E9" s="11">
        <f aca="true" t="shared" si="4" ref="E9:E23">C9/B9*100</f>
        <v>50.625</v>
      </c>
      <c r="F9" s="11">
        <f t="shared" si="0"/>
        <v>331.9672131147541</v>
      </c>
      <c r="G9" s="11">
        <v>28</v>
      </c>
      <c r="H9" s="11"/>
      <c r="I9" s="11"/>
      <c r="J9" s="8">
        <v>93</v>
      </c>
      <c r="K9" s="11">
        <v>20.6</v>
      </c>
      <c r="L9" s="11">
        <v>6.6</v>
      </c>
      <c r="M9" s="11">
        <f>K9-J9</f>
        <v>-72.4</v>
      </c>
      <c r="N9" s="49">
        <f aca="true" t="shared" si="5" ref="N9:N23">K9/J9*100</f>
        <v>22.150537634408604</v>
      </c>
      <c r="O9" s="11">
        <f t="shared" si="1"/>
        <v>312.1212121212122</v>
      </c>
      <c r="P9" s="11">
        <v>1107.8</v>
      </c>
      <c r="Q9" s="30">
        <v>419.6</v>
      </c>
      <c r="R9" s="11">
        <v>290</v>
      </c>
      <c r="S9" s="11">
        <v>41.6</v>
      </c>
      <c r="T9" s="11">
        <v>35.6</v>
      </c>
      <c r="U9" s="11">
        <f aca="true" t="shared" si="6" ref="U9:U24">S9-R9</f>
        <v>-248.4</v>
      </c>
      <c r="V9" s="49">
        <f t="shared" si="2"/>
        <v>14.344827586206895</v>
      </c>
      <c r="W9" s="11">
        <f aca="true" t="shared" si="7" ref="W9:W24">S9/T9*100</f>
        <v>116.85393258426966</v>
      </c>
      <c r="X9" s="11">
        <v>1673.2</v>
      </c>
      <c r="Y9" s="35">
        <v>647.3</v>
      </c>
      <c r="Z9" s="8">
        <v>8</v>
      </c>
      <c r="AA9" s="11">
        <v>1.4</v>
      </c>
      <c r="AB9" s="11"/>
      <c r="AC9" s="11"/>
      <c r="AD9" s="8">
        <v>15</v>
      </c>
      <c r="AE9" s="11">
        <v>8.6</v>
      </c>
      <c r="AF9" s="11">
        <v>10.8</v>
      </c>
      <c r="AG9" s="11">
        <f aca="true" t="shared" si="8" ref="AG9:AG23">AE9/AD9*100</f>
        <v>57.333333333333336</v>
      </c>
      <c r="AH9" s="11">
        <f aca="true" t="shared" si="9" ref="AH9:AH23">AE9/AF9*100</f>
        <v>79.62962962962962</v>
      </c>
      <c r="AI9" s="11">
        <f aca="true" t="shared" si="10" ref="AI9:AI23">AE9-AD9</f>
        <v>-6.4</v>
      </c>
      <c r="AJ9" s="11" t="s">
        <v>38</v>
      </c>
      <c r="AK9" s="8">
        <v>27</v>
      </c>
      <c r="AL9" s="11"/>
      <c r="AM9" s="8"/>
      <c r="AN9" s="11"/>
      <c r="AO9" s="11"/>
      <c r="AP9" s="11">
        <f aca="true" t="shared" si="11" ref="AP9:AP24">AL9-AK9</f>
        <v>-27</v>
      </c>
      <c r="AQ9" s="11"/>
      <c r="AR9" s="11"/>
      <c r="AS9" s="8"/>
      <c r="AT9" s="17"/>
      <c r="AU9" s="7">
        <v>86</v>
      </c>
      <c r="AV9" s="17">
        <v>8.2</v>
      </c>
      <c r="AW9" s="48">
        <f aca="true" t="shared" si="12" ref="AW9:AW24">AV9/AU9*100</f>
        <v>9.534883720930232</v>
      </c>
      <c r="AX9" s="11"/>
      <c r="AY9" s="11"/>
      <c r="AZ9" s="11"/>
      <c r="BA9" s="8"/>
      <c r="BB9" s="8">
        <v>26</v>
      </c>
      <c r="BC9" s="11">
        <v>6.7</v>
      </c>
      <c r="BD9" s="8"/>
      <c r="BE9" s="49">
        <f aca="true" t="shared" si="13" ref="BE9:BE24">BC9/BB9*100</f>
        <v>25.769230769230774</v>
      </c>
      <c r="BF9" s="11"/>
      <c r="BG9" s="11">
        <f aca="true" t="shared" si="14" ref="BG9:BG24">BC9-BB9</f>
        <v>-19.3</v>
      </c>
      <c r="BH9" s="11"/>
      <c r="BI9" s="11">
        <v>5359</v>
      </c>
      <c r="BJ9" s="11">
        <f aca="true" t="shared" si="15" ref="BJ9:BJ22">BB9+AY9+AD9+R9+J9+G9+B9+Z9+AB9+AK9+AS9+AU9</f>
        <v>653</v>
      </c>
      <c r="BK9" s="17">
        <f t="shared" si="3"/>
        <v>127.60000000000001</v>
      </c>
      <c r="BL9" s="17">
        <v>67.5</v>
      </c>
      <c r="BM9" s="11">
        <f aca="true" t="shared" si="16" ref="BM9:BM24">BK9-BJ9</f>
        <v>-525.4</v>
      </c>
      <c r="BN9" s="11">
        <f aca="true" t="shared" si="17" ref="BN9:BN24">BK9-BL9</f>
        <v>60.10000000000001</v>
      </c>
      <c r="BO9" s="49">
        <f aca="true" t="shared" si="18" ref="BO9:BO24">BK9/BJ9*100</f>
        <v>19.5405819295559</v>
      </c>
      <c r="BP9" s="48">
        <f aca="true" t="shared" si="19" ref="BP9:BP24">BK9/BI9*100</f>
        <v>2.381041239037134</v>
      </c>
      <c r="BQ9" s="11"/>
      <c r="BR9" s="11"/>
      <c r="BS9" s="8" t="s">
        <v>38</v>
      </c>
      <c r="BT9" s="83" t="s">
        <v>39</v>
      </c>
      <c r="BU9" s="83"/>
      <c r="BV9" s="83"/>
      <c r="BW9" s="83"/>
      <c r="BX9" s="3"/>
      <c r="BY9" s="3"/>
    </row>
    <row r="10" spans="1:77" ht="18" customHeight="1">
      <c r="A10" s="8" t="s">
        <v>40</v>
      </c>
      <c r="B10" s="11">
        <v>40</v>
      </c>
      <c r="C10" s="11">
        <v>27.8</v>
      </c>
      <c r="D10" s="8">
        <v>14.4</v>
      </c>
      <c r="E10" s="11">
        <f t="shared" si="4"/>
        <v>69.5</v>
      </c>
      <c r="F10" s="11">
        <f t="shared" si="0"/>
        <v>193.05555555555557</v>
      </c>
      <c r="G10" s="11"/>
      <c r="H10" s="11"/>
      <c r="I10" s="11"/>
      <c r="J10" s="8">
        <v>10</v>
      </c>
      <c r="K10" s="11">
        <v>6.8</v>
      </c>
      <c r="L10" s="8">
        <v>2</v>
      </c>
      <c r="M10" s="11">
        <f aca="true" t="shared" si="20" ref="M10:M24">K10-J10</f>
        <v>-3.2</v>
      </c>
      <c r="N10" s="11">
        <f t="shared" si="5"/>
        <v>68</v>
      </c>
      <c r="O10" s="11">
        <f t="shared" si="1"/>
        <v>340</v>
      </c>
      <c r="P10" s="11">
        <v>224.7</v>
      </c>
      <c r="Q10" s="30">
        <v>65.9</v>
      </c>
      <c r="R10" s="8">
        <v>166</v>
      </c>
      <c r="S10" s="11">
        <v>76.1</v>
      </c>
      <c r="T10" s="8">
        <v>33</v>
      </c>
      <c r="U10" s="11">
        <f t="shared" si="6"/>
        <v>-89.9</v>
      </c>
      <c r="V10" s="11">
        <f t="shared" si="2"/>
        <v>45.843373493975896</v>
      </c>
      <c r="W10" s="11">
        <f t="shared" si="7"/>
        <v>230.60606060606057</v>
      </c>
      <c r="X10" s="11">
        <v>1851</v>
      </c>
      <c r="Y10" s="35">
        <v>356.2</v>
      </c>
      <c r="Z10" s="8">
        <v>2</v>
      </c>
      <c r="AA10" s="11"/>
      <c r="AB10" s="11"/>
      <c r="AC10" s="11"/>
      <c r="AD10" s="8">
        <v>30</v>
      </c>
      <c r="AE10" s="11">
        <v>25.4</v>
      </c>
      <c r="AF10" s="11">
        <v>28.3</v>
      </c>
      <c r="AG10" s="11">
        <f t="shared" si="8"/>
        <v>84.66666666666666</v>
      </c>
      <c r="AH10" s="11">
        <f t="shared" si="9"/>
        <v>89.75265017667844</v>
      </c>
      <c r="AI10" s="11">
        <f t="shared" si="10"/>
        <v>-4.600000000000001</v>
      </c>
      <c r="AJ10" s="11" t="s">
        <v>40</v>
      </c>
      <c r="AK10" s="8"/>
      <c r="AL10" s="11"/>
      <c r="AM10" s="8"/>
      <c r="AN10" s="11"/>
      <c r="AO10" s="11"/>
      <c r="AP10" s="11">
        <f t="shared" si="11"/>
        <v>0</v>
      </c>
      <c r="AQ10" s="11"/>
      <c r="AR10" s="11"/>
      <c r="AS10" s="8"/>
      <c r="AT10" s="17"/>
      <c r="AU10" s="7">
        <v>50</v>
      </c>
      <c r="AV10" s="17"/>
      <c r="AW10" s="48">
        <f t="shared" si="12"/>
        <v>0</v>
      </c>
      <c r="AX10" s="11"/>
      <c r="AY10" s="11"/>
      <c r="AZ10" s="11"/>
      <c r="BA10" s="8"/>
      <c r="BB10" s="11">
        <v>7.5</v>
      </c>
      <c r="BC10" s="11"/>
      <c r="BD10" s="8"/>
      <c r="BE10" s="49">
        <f t="shared" si="13"/>
        <v>0</v>
      </c>
      <c r="BF10" s="11">
        <v>0</v>
      </c>
      <c r="BG10" s="11">
        <f t="shared" si="14"/>
        <v>-7.5</v>
      </c>
      <c r="BH10" s="11"/>
      <c r="BI10" s="11">
        <v>3281</v>
      </c>
      <c r="BJ10" s="11">
        <f t="shared" si="15"/>
        <v>305.5</v>
      </c>
      <c r="BK10" s="17">
        <f t="shared" si="3"/>
        <v>136.1</v>
      </c>
      <c r="BL10" s="17">
        <v>77.7</v>
      </c>
      <c r="BM10" s="11">
        <f t="shared" si="16"/>
        <v>-169.4</v>
      </c>
      <c r="BN10" s="11">
        <f t="shared" si="17"/>
        <v>58.39999999999999</v>
      </c>
      <c r="BO10" s="11">
        <f t="shared" si="18"/>
        <v>44.54991816693944</v>
      </c>
      <c r="BP10" s="48">
        <f t="shared" si="19"/>
        <v>4.148125571472112</v>
      </c>
      <c r="BQ10" s="11"/>
      <c r="BR10" s="11"/>
      <c r="BS10" s="8" t="s">
        <v>40</v>
      </c>
      <c r="BT10" s="83" t="s">
        <v>41</v>
      </c>
      <c r="BU10" s="83"/>
      <c r="BV10" s="83"/>
      <c r="BW10" s="83"/>
      <c r="BX10" s="3"/>
      <c r="BY10" s="3"/>
    </row>
    <row r="11" spans="1:77" ht="18" customHeight="1">
      <c r="A11" s="8" t="s">
        <v>42</v>
      </c>
      <c r="B11" s="11">
        <v>42</v>
      </c>
      <c r="C11" s="11">
        <v>28.3</v>
      </c>
      <c r="D11" s="8">
        <v>20.8</v>
      </c>
      <c r="E11" s="11">
        <f t="shared" si="4"/>
        <v>67.38095238095238</v>
      </c>
      <c r="F11" s="11">
        <f t="shared" si="0"/>
        <v>136.05769230769232</v>
      </c>
      <c r="G11" s="11"/>
      <c r="H11" s="11">
        <v>3.3</v>
      </c>
      <c r="I11" s="11"/>
      <c r="J11" s="11"/>
      <c r="K11" s="11">
        <v>0.1</v>
      </c>
      <c r="L11" s="11">
        <v>0.2</v>
      </c>
      <c r="M11" s="11">
        <f t="shared" si="20"/>
        <v>0.1</v>
      </c>
      <c r="N11" s="11"/>
      <c r="O11" s="11">
        <f t="shared" si="1"/>
        <v>50</v>
      </c>
      <c r="P11" s="11">
        <v>47.9</v>
      </c>
      <c r="Q11" s="31">
        <v>14.3</v>
      </c>
      <c r="R11" s="8">
        <v>12</v>
      </c>
      <c r="S11" s="11">
        <v>5.5</v>
      </c>
      <c r="T11" s="11">
        <v>5.8</v>
      </c>
      <c r="U11" s="11">
        <f t="shared" si="6"/>
        <v>-6.5</v>
      </c>
      <c r="V11" s="11">
        <f t="shared" si="2"/>
        <v>45.83333333333333</v>
      </c>
      <c r="W11" s="11">
        <f t="shared" si="7"/>
        <v>94.82758620689656</v>
      </c>
      <c r="X11" s="11">
        <v>440.3</v>
      </c>
      <c r="Y11" s="35">
        <v>23</v>
      </c>
      <c r="Z11" s="8"/>
      <c r="AA11" s="11"/>
      <c r="AB11" s="11"/>
      <c r="AC11" s="11"/>
      <c r="AD11" s="8">
        <v>45</v>
      </c>
      <c r="AE11" s="11">
        <v>37.4</v>
      </c>
      <c r="AF11" s="11">
        <v>37.2</v>
      </c>
      <c r="AG11" s="11">
        <f t="shared" si="8"/>
        <v>83.11111111111111</v>
      </c>
      <c r="AH11" s="11">
        <f t="shared" si="9"/>
        <v>100.53763440860214</v>
      </c>
      <c r="AI11" s="11">
        <f t="shared" si="10"/>
        <v>-7.600000000000001</v>
      </c>
      <c r="AJ11" s="11" t="s">
        <v>42</v>
      </c>
      <c r="AK11" s="8">
        <v>5.7</v>
      </c>
      <c r="AL11" s="11">
        <v>1.5</v>
      </c>
      <c r="AM11" s="8"/>
      <c r="AN11" s="11"/>
      <c r="AO11" s="11"/>
      <c r="AP11" s="11">
        <f t="shared" si="11"/>
        <v>-4.2</v>
      </c>
      <c r="AQ11" s="11"/>
      <c r="AR11" s="11"/>
      <c r="AS11" s="8"/>
      <c r="AT11" s="17"/>
      <c r="AU11" s="7">
        <v>10.2</v>
      </c>
      <c r="AV11" s="17"/>
      <c r="AW11" s="48">
        <f t="shared" si="12"/>
        <v>0</v>
      </c>
      <c r="AX11" s="11"/>
      <c r="AY11" s="11"/>
      <c r="AZ11" s="11"/>
      <c r="BA11" s="8"/>
      <c r="BB11" s="8">
        <v>10</v>
      </c>
      <c r="BC11" s="11"/>
      <c r="BD11" s="11">
        <v>4.5</v>
      </c>
      <c r="BE11" s="49">
        <f t="shared" si="13"/>
        <v>0</v>
      </c>
      <c r="BF11" s="11">
        <f>BC11/BD11*100</f>
        <v>0</v>
      </c>
      <c r="BG11" s="11">
        <f t="shared" si="14"/>
        <v>-10</v>
      </c>
      <c r="BH11" s="11"/>
      <c r="BI11" s="11">
        <v>1166</v>
      </c>
      <c r="BJ11" s="11">
        <f t="shared" si="15"/>
        <v>124.9</v>
      </c>
      <c r="BK11" s="17">
        <f t="shared" si="3"/>
        <v>76.1</v>
      </c>
      <c r="BL11" s="17">
        <v>81.3</v>
      </c>
      <c r="BM11" s="11">
        <f t="shared" si="16"/>
        <v>-48.80000000000001</v>
      </c>
      <c r="BN11" s="11">
        <f t="shared" si="17"/>
        <v>-5.200000000000003</v>
      </c>
      <c r="BO11" s="11">
        <f t="shared" si="18"/>
        <v>60.92874299439551</v>
      </c>
      <c r="BP11" s="48">
        <f t="shared" si="19"/>
        <v>6.526586620926243</v>
      </c>
      <c r="BQ11" s="11"/>
      <c r="BR11" s="11"/>
      <c r="BS11" s="8" t="s">
        <v>42</v>
      </c>
      <c r="BT11" s="84" t="s">
        <v>43</v>
      </c>
      <c r="BU11" s="84"/>
      <c r="BV11" s="84"/>
      <c r="BW11" s="84"/>
      <c r="BX11" s="3"/>
      <c r="BY11" s="3"/>
    </row>
    <row r="12" spans="1:77" ht="18" customHeight="1">
      <c r="A12" s="8" t="s">
        <v>44</v>
      </c>
      <c r="B12" s="11">
        <v>25</v>
      </c>
      <c r="C12" s="11">
        <v>1.1</v>
      </c>
      <c r="D12" s="11">
        <v>2.5</v>
      </c>
      <c r="E12" s="49">
        <f t="shared" si="4"/>
        <v>4.4</v>
      </c>
      <c r="F12" s="11">
        <f t="shared" si="0"/>
        <v>44.00000000000001</v>
      </c>
      <c r="G12" s="11"/>
      <c r="H12" s="11"/>
      <c r="I12" s="11"/>
      <c r="J12" s="8">
        <v>2</v>
      </c>
      <c r="K12" s="11"/>
      <c r="L12" s="8">
        <v>2</v>
      </c>
      <c r="M12" s="11">
        <f t="shared" si="20"/>
        <v>-2</v>
      </c>
      <c r="N12" s="49">
        <f t="shared" si="5"/>
        <v>0</v>
      </c>
      <c r="O12" s="11">
        <f t="shared" si="1"/>
        <v>0</v>
      </c>
      <c r="P12" s="11">
        <v>114.8</v>
      </c>
      <c r="Q12" s="31">
        <v>7.7</v>
      </c>
      <c r="R12" s="8">
        <v>12</v>
      </c>
      <c r="S12" s="11">
        <v>3.2</v>
      </c>
      <c r="T12" s="11">
        <v>11.3</v>
      </c>
      <c r="U12" s="11">
        <f t="shared" si="6"/>
        <v>-8.8</v>
      </c>
      <c r="V12" s="49">
        <f t="shared" si="2"/>
        <v>26.666666666666668</v>
      </c>
      <c r="W12" s="11">
        <f t="shared" si="7"/>
        <v>28.31858407079646</v>
      </c>
      <c r="X12" s="11">
        <v>512.5</v>
      </c>
      <c r="Y12" s="35">
        <v>23.9</v>
      </c>
      <c r="Z12" s="8">
        <v>2</v>
      </c>
      <c r="AA12" s="11">
        <v>0.6</v>
      </c>
      <c r="AB12" s="11"/>
      <c r="AC12" s="11"/>
      <c r="AD12" s="8">
        <v>40</v>
      </c>
      <c r="AE12" s="11">
        <v>3</v>
      </c>
      <c r="AF12" s="11">
        <v>7.4</v>
      </c>
      <c r="AG12" s="11">
        <f t="shared" si="8"/>
        <v>7.5</v>
      </c>
      <c r="AH12" s="11">
        <f t="shared" si="9"/>
        <v>40.54054054054054</v>
      </c>
      <c r="AI12" s="11">
        <f t="shared" si="10"/>
        <v>-37</v>
      </c>
      <c r="AJ12" s="11" t="s">
        <v>44</v>
      </c>
      <c r="AK12" s="8"/>
      <c r="AL12" s="11"/>
      <c r="AM12" s="8"/>
      <c r="AN12" s="11"/>
      <c r="AO12" s="11"/>
      <c r="AP12" s="11">
        <f t="shared" si="11"/>
        <v>0</v>
      </c>
      <c r="AQ12" s="11"/>
      <c r="AR12" s="11"/>
      <c r="AS12" s="8"/>
      <c r="AT12" s="17"/>
      <c r="AU12" s="7">
        <v>60</v>
      </c>
      <c r="AV12" s="17">
        <v>5.1</v>
      </c>
      <c r="AW12" s="48">
        <f t="shared" si="12"/>
        <v>8.5</v>
      </c>
      <c r="AX12" s="11"/>
      <c r="AY12" s="11"/>
      <c r="AZ12" s="11"/>
      <c r="BA12" s="8"/>
      <c r="BB12" s="8">
        <v>15</v>
      </c>
      <c r="BC12" s="11">
        <v>0.4</v>
      </c>
      <c r="BD12" s="11">
        <v>11.5</v>
      </c>
      <c r="BE12" s="49">
        <f t="shared" si="13"/>
        <v>2.666666666666667</v>
      </c>
      <c r="BF12" s="11">
        <f>BC12/BD12*100</f>
        <v>3.4782608695652173</v>
      </c>
      <c r="BG12" s="11">
        <f t="shared" si="14"/>
        <v>-14.6</v>
      </c>
      <c r="BH12" s="11"/>
      <c r="BI12" s="11">
        <v>1409</v>
      </c>
      <c r="BJ12" s="11">
        <f t="shared" si="15"/>
        <v>156</v>
      </c>
      <c r="BK12" s="17">
        <f t="shared" si="3"/>
        <v>13.4</v>
      </c>
      <c r="BL12" s="17">
        <v>37.6</v>
      </c>
      <c r="BM12" s="11">
        <f t="shared" si="16"/>
        <v>-142.6</v>
      </c>
      <c r="BN12" s="11">
        <f t="shared" si="17"/>
        <v>-24.200000000000003</v>
      </c>
      <c r="BO12" s="49">
        <f t="shared" si="18"/>
        <v>8.58974358974359</v>
      </c>
      <c r="BP12" s="48">
        <f t="shared" si="19"/>
        <v>0.951029098651526</v>
      </c>
      <c r="BQ12" s="11"/>
      <c r="BR12" s="11"/>
      <c r="BS12" s="8" t="s">
        <v>44</v>
      </c>
      <c r="BT12" s="83" t="s">
        <v>45</v>
      </c>
      <c r="BU12" s="83"/>
      <c r="BV12" s="83"/>
      <c r="BW12" s="83"/>
      <c r="BX12" s="3"/>
      <c r="BY12" s="3"/>
    </row>
    <row r="13" spans="1:77" ht="18" customHeight="1">
      <c r="A13" s="8" t="s">
        <v>46</v>
      </c>
      <c r="B13" s="8">
        <v>25</v>
      </c>
      <c r="C13" s="11">
        <v>0.6</v>
      </c>
      <c r="D13" s="8">
        <v>0.8</v>
      </c>
      <c r="E13" s="49">
        <f t="shared" si="4"/>
        <v>2.4</v>
      </c>
      <c r="F13" s="11">
        <f t="shared" si="0"/>
        <v>74.99999999999999</v>
      </c>
      <c r="G13" s="11"/>
      <c r="H13" s="11"/>
      <c r="I13" s="11"/>
      <c r="J13" s="8">
        <v>15</v>
      </c>
      <c r="K13" s="11">
        <v>7</v>
      </c>
      <c r="L13" s="8">
        <v>2</v>
      </c>
      <c r="M13" s="11">
        <f t="shared" si="20"/>
        <v>-8</v>
      </c>
      <c r="N13" s="11">
        <f t="shared" si="5"/>
        <v>46.666666666666664</v>
      </c>
      <c r="O13" s="11">
        <f t="shared" si="1"/>
        <v>350</v>
      </c>
      <c r="P13" s="11">
        <v>185.7</v>
      </c>
      <c r="Q13" s="32">
        <v>39.5</v>
      </c>
      <c r="R13" s="11">
        <v>90</v>
      </c>
      <c r="S13" s="11">
        <v>18.8</v>
      </c>
      <c r="T13" s="11">
        <v>7.1</v>
      </c>
      <c r="U13" s="11">
        <f t="shared" si="6"/>
        <v>-71.2</v>
      </c>
      <c r="V13" s="49">
        <f t="shared" si="2"/>
        <v>20.88888888888889</v>
      </c>
      <c r="W13" s="11">
        <f t="shared" si="7"/>
        <v>264.7887323943662</v>
      </c>
      <c r="X13" s="11">
        <v>711.9</v>
      </c>
      <c r="Y13" s="35">
        <v>157.5</v>
      </c>
      <c r="Z13" s="8">
        <v>5</v>
      </c>
      <c r="AA13" s="11">
        <v>1.7</v>
      </c>
      <c r="AB13" s="11"/>
      <c r="AC13" s="11"/>
      <c r="AD13" s="8">
        <v>28</v>
      </c>
      <c r="AE13" s="11">
        <v>12.4</v>
      </c>
      <c r="AF13" s="11">
        <v>18.8</v>
      </c>
      <c r="AG13" s="11">
        <f t="shared" si="8"/>
        <v>44.28571428571429</v>
      </c>
      <c r="AH13" s="11">
        <f t="shared" si="9"/>
        <v>65.95744680851064</v>
      </c>
      <c r="AI13" s="11">
        <f t="shared" si="10"/>
        <v>-15.6</v>
      </c>
      <c r="AJ13" s="11" t="s">
        <v>46</v>
      </c>
      <c r="AK13" s="8">
        <v>0</v>
      </c>
      <c r="AL13" s="11"/>
      <c r="AM13" s="8"/>
      <c r="AN13" s="11"/>
      <c r="AO13" s="11"/>
      <c r="AP13" s="11">
        <f t="shared" si="11"/>
        <v>0</v>
      </c>
      <c r="AQ13" s="11"/>
      <c r="AR13" s="11"/>
      <c r="AS13" s="8"/>
      <c r="AT13" s="17"/>
      <c r="AU13" s="7">
        <v>25</v>
      </c>
      <c r="AV13" s="17"/>
      <c r="AW13" s="48">
        <f t="shared" si="12"/>
        <v>0</v>
      </c>
      <c r="AX13" s="11"/>
      <c r="AY13" s="11"/>
      <c r="AZ13" s="11"/>
      <c r="BA13" s="8"/>
      <c r="BB13" s="8">
        <v>6</v>
      </c>
      <c r="BC13" s="11"/>
      <c r="BD13" s="8"/>
      <c r="BE13" s="49">
        <f t="shared" si="13"/>
        <v>0</v>
      </c>
      <c r="BF13" s="11">
        <v>0</v>
      </c>
      <c r="BG13" s="11">
        <f t="shared" si="14"/>
        <v>-6</v>
      </c>
      <c r="BH13" s="11"/>
      <c r="BI13" s="11">
        <v>2550</v>
      </c>
      <c r="BJ13" s="11">
        <f t="shared" si="15"/>
        <v>194</v>
      </c>
      <c r="BK13" s="17">
        <f t="shared" si="3"/>
        <v>40.5</v>
      </c>
      <c r="BL13" s="17">
        <v>31.5</v>
      </c>
      <c r="BM13" s="11">
        <f t="shared" si="16"/>
        <v>-153.5</v>
      </c>
      <c r="BN13" s="11">
        <f t="shared" si="17"/>
        <v>9</v>
      </c>
      <c r="BO13" s="49">
        <f t="shared" si="18"/>
        <v>20.876288659793815</v>
      </c>
      <c r="BP13" s="48">
        <f t="shared" si="19"/>
        <v>1.588235294117647</v>
      </c>
      <c r="BQ13" s="11"/>
      <c r="BR13" s="11"/>
      <c r="BS13" s="8" t="s">
        <v>46</v>
      </c>
      <c r="BT13" s="83" t="s">
        <v>47</v>
      </c>
      <c r="BU13" s="83"/>
      <c r="BV13" s="83"/>
      <c r="BW13" s="83"/>
      <c r="BX13" s="3"/>
      <c r="BY13" s="3"/>
    </row>
    <row r="14" spans="1:77" ht="18" customHeight="1">
      <c r="A14" s="8" t="s">
        <v>48</v>
      </c>
      <c r="B14" s="11">
        <v>30</v>
      </c>
      <c r="C14" s="11">
        <v>4.2</v>
      </c>
      <c r="D14" s="8">
        <v>7.3</v>
      </c>
      <c r="E14" s="49">
        <f t="shared" si="4"/>
        <v>14.000000000000002</v>
      </c>
      <c r="F14" s="11">
        <f t="shared" si="0"/>
        <v>57.53424657534247</v>
      </c>
      <c r="G14" s="11"/>
      <c r="H14" s="11">
        <v>35</v>
      </c>
      <c r="I14" s="11"/>
      <c r="J14" s="8">
        <v>10</v>
      </c>
      <c r="K14" s="11">
        <v>20.6</v>
      </c>
      <c r="L14" s="11">
        <v>0.4</v>
      </c>
      <c r="M14" s="11">
        <f t="shared" si="20"/>
        <v>10.600000000000001</v>
      </c>
      <c r="N14" s="11">
        <f t="shared" si="5"/>
        <v>206</v>
      </c>
      <c r="O14" s="11">
        <f t="shared" si="1"/>
        <v>5150</v>
      </c>
      <c r="P14" s="11">
        <v>268.2</v>
      </c>
      <c r="Q14" s="33">
        <v>18.5</v>
      </c>
      <c r="R14" s="11">
        <v>95</v>
      </c>
      <c r="S14" s="11">
        <v>14.6</v>
      </c>
      <c r="T14" s="8">
        <v>4</v>
      </c>
      <c r="U14" s="11">
        <f t="shared" si="6"/>
        <v>-80.4</v>
      </c>
      <c r="V14" s="49">
        <f t="shared" si="2"/>
        <v>15.368421052631579</v>
      </c>
      <c r="W14" s="11">
        <f t="shared" si="7"/>
        <v>365</v>
      </c>
      <c r="X14" s="11">
        <v>916.4</v>
      </c>
      <c r="Y14" s="35">
        <v>213.3</v>
      </c>
      <c r="Z14" s="11">
        <v>1</v>
      </c>
      <c r="AA14" s="11"/>
      <c r="AB14" s="11"/>
      <c r="AC14" s="11"/>
      <c r="AD14" s="11">
        <v>8</v>
      </c>
      <c r="AE14" s="11">
        <v>0.6</v>
      </c>
      <c r="AF14" s="11">
        <v>1.2</v>
      </c>
      <c r="AG14" s="49">
        <f t="shared" si="8"/>
        <v>7.5</v>
      </c>
      <c r="AH14" s="11">
        <f t="shared" si="9"/>
        <v>50</v>
      </c>
      <c r="AI14" s="11">
        <f t="shared" si="10"/>
        <v>-7.4</v>
      </c>
      <c r="AJ14" s="11" t="s">
        <v>48</v>
      </c>
      <c r="AK14" s="11">
        <v>0</v>
      </c>
      <c r="AL14" s="11"/>
      <c r="AM14" s="8"/>
      <c r="AN14" s="11"/>
      <c r="AO14" s="11"/>
      <c r="AP14" s="11">
        <f t="shared" si="11"/>
        <v>0</v>
      </c>
      <c r="AQ14" s="11"/>
      <c r="AR14" s="11"/>
      <c r="AS14" s="8"/>
      <c r="AT14" s="17"/>
      <c r="AU14" s="7">
        <v>45</v>
      </c>
      <c r="AV14" s="17">
        <v>28.4</v>
      </c>
      <c r="AW14" s="17">
        <f t="shared" si="12"/>
        <v>63.11111111111111</v>
      </c>
      <c r="AX14" s="11"/>
      <c r="AY14" s="11"/>
      <c r="AZ14" s="11">
        <v>146</v>
      </c>
      <c r="BA14" s="8"/>
      <c r="BB14" s="11">
        <v>10</v>
      </c>
      <c r="BC14" s="11">
        <v>55.9</v>
      </c>
      <c r="BD14" s="11"/>
      <c r="BE14" s="11">
        <f t="shared" si="13"/>
        <v>559</v>
      </c>
      <c r="BF14" s="11">
        <v>0</v>
      </c>
      <c r="BG14" s="11">
        <f t="shared" si="14"/>
        <v>45.9</v>
      </c>
      <c r="BH14" s="11"/>
      <c r="BI14" s="11">
        <v>1946</v>
      </c>
      <c r="BJ14" s="11">
        <f t="shared" si="15"/>
        <v>199</v>
      </c>
      <c r="BK14" s="17">
        <f t="shared" si="3"/>
        <v>305.29999999999995</v>
      </c>
      <c r="BL14" s="17">
        <v>99.3</v>
      </c>
      <c r="BM14" s="11">
        <f t="shared" si="16"/>
        <v>106.29999999999995</v>
      </c>
      <c r="BN14" s="11">
        <f t="shared" si="17"/>
        <v>205.99999999999994</v>
      </c>
      <c r="BO14" s="11">
        <f t="shared" si="18"/>
        <v>153.41708542713565</v>
      </c>
      <c r="BP14" s="17">
        <f t="shared" si="19"/>
        <v>15.68859198355601</v>
      </c>
      <c r="BQ14" s="11"/>
      <c r="BR14" s="11"/>
      <c r="BS14" s="8" t="s">
        <v>48</v>
      </c>
      <c r="BT14" s="83" t="s">
        <v>49</v>
      </c>
      <c r="BU14" s="83"/>
      <c r="BV14" s="83"/>
      <c r="BW14" s="83"/>
      <c r="BX14" s="3"/>
      <c r="BY14" s="3"/>
    </row>
    <row r="15" spans="1:77" ht="18" customHeight="1">
      <c r="A15" s="8" t="s">
        <v>50</v>
      </c>
      <c r="B15" s="8">
        <v>30</v>
      </c>
      <c r="C15" s="11">
        <v>9.9</v>
      </c>
      <c r="D15" s="8">
        <v>1.1</v>
      </c>
      <c r="E15" s="49">
        <f t="shared" si="4"/>
        <v>33</v>
      </c>
      <c r="F15" s="11">
        <f t="shared" si="0"/>
        <v>900</v>
      </c>
      <c r="G15" s="11">
        <v>0</v>
      </c>
      <c r="H15" s="11"/>
      <c r="I15" s="11"/>
      <c r="J15" s="8">
        <v>10</v>
      </c>
      <c r="K15" s="11">
        <v>1.8</v>
      </c>
      <c r="L15" s="8"/>
      <c r="M15" s="11">
        <f t="shared" si="20"/>
        <v>-8.2</v>
      </c>
      <c r="N15" s="49">
        <f t="shared" si="5"/>
        <v>18</v>
      </c>
      <c r="O15" s="11"/>
      <c r="P15" s="11">
        <v>146.1</v>
      </c>
      <c r="Q15" s="31">
        <v>42.1</v>
      </c>
      <c r="R15" s="11">
        <v>129</v>
      </c>
      <c r="S15" s="11">
        <v>28.1</v>
      </c>
      <c r="T15" s="11">
        <v>2.1</v>
      </c>
      <c r="U15" s="11">
        <f t="shared" si="6"/>
        <v>-100.9</v>
      </c>
      <c r="V15" s="49">
        <f t="shared" si="2"/>
        <v>21.782945736434108</v>
      </c>
      <c r="W15" s="11">
        <f t="shared" si="7"/>
        <v>1338.095238095238</v>
      </c>
      <c r="X15" s="11">
        <v>709.1</v>
      </c>
      <c r="Y15" s="35">
        <v>317.1</v>
      </c>
      <c r="Z15" s="11">
        <v>0</v>
      </c>
      <c r="AA15" s="11"/>
      <c r="AB15" s="11"/>
      <c r="AC15" s="11"/>
      <c r="AD15" s="8">
        <v>6</v>
      </c>
      <c r="AE15" s="11"/>
      <c r="AF15" s="11">
        <v>2.2</v>
      </c>
      <c r="AG15" s="49">
        <f t="shared" si="8"/>
        <v>0</v>
      </c>
      <c r="AH15" s="11">
        <f t="shared" si="9"/>
        <v>0</v>
      </c>
      <c r="AI15" s="11">
        <f t="shared" si="10"/>
        <v>-6</v>
      </c>
      <c r="AJ15" s="11" t="s">
        <v>50</v>
      </c>
      <c r="AK15" s="8">
        <v>0</v>
      </c>
      <c r="AL15" s="11"/>
      <c r="AM15" s="8"/>
      <c r="AN15" s="11"/>
      <c r="AO15" s="11"/>
      <c r="AP15" s="11">
        <f t="shared" si="11"/>
        <v>0</v>
      </c>
      <c r="AQ15" s="11"/>
      <c r="AR15" s="11"/>
      <c r="AS15" s="8"/>
      <c r="AT15" s="17"/>
      <c r="AU15" s="7">
        <v>70</v>
      </c>
      <c r="AV15" s="17">
        <v>29</v>
      </c>
      <c r="AW15" s="17">
        <f t="shared" si="12"/>
        <v>41.42857142857143</v>
      </c>
      <c r="AX15" s="11"/>
      <c r="AY15" s="11"/>
      <c r="AZ15" s="11"/>
      <c r="BA15" s="8"/>
      <c r="BB15" s="8">
        <v>0</v>
      </c>
      <c r="BC15" s="11"/>
      <c r="BD15" s="8"/>
      <c r="BE15" s="11"/>
      <c r="BF15" s="11"/>
      <c r="BG15" s="11">
        <f t="shared" si="14"/>
        <v>0</v>
      </c>
      <c r="BH15" s="11"/>
      <c r="BI15" s="11">
        <v>1629</v>
      </c>
      <c r="BJ15" s="11">
        <f t="shared" si="15"/>
        <v>245</v>
      </c>
      <c r="BK15" s="17">
        <f t="shared" si="3"/>
        <v>68.80000000000001</v>
      </c>
      <c r="BL15" s="17">
        <v>5.4</v>
      </c>
      <c r="BM15" s="11">
        <f t="shared" si="16"/>
        <v>-176.2</v>
      </c>
      <c r="BN15" s="11">
        <f t="shared" si="17"/>
        <v>63.40000000000001</v>
      </c>
      <c r="BO15" s="49">
        <f t="shared" si="18"/>
        <v>28.081632653061227</v>
      </c>
      <c r="BP15" s="48">
        <f t="shared" si="19"/>
        <v>4.223449969306324</v>
      </c>
      <c r="BQ15" s="11"/>
      <c r="BR15" s="11"/>
      <c r="BS15" s="8" t="s">
        <v>50</v>
      </c>
      <c r="BT15" s="85" t="s">
        <v>51</v>
      </c>
      <c r="BU15" s="86"/>
      <c r="BV15" s="86"/>
      <c r="BW15" s="87"/>
      <c r="BX15" s="3"/>
      <c r="BY15" s="3"/>
    </row>
    <row r="16" spans="1:77" ht="17.25" customHeight="1">
      <c r="A16" s="8" t="s">
        <v>52</v>
      </c>
      <c r="B16" s="11">
        <v>60</v>
      </c>
      <c r="C16" s="11">
        <v>3.2</v>
      </c>
      <c r="D16" s="8">
        <v>1</v>
      </c>
      <c r="E16" s="49">
        <f t="shared" si="4"/>
        <v>5.333333333333334</v>
      </c>
      <c r="F16" s="11">
        <f t="shared" si="0"/>
        <v>320</v>
      </c>
      <c r="G16" s="11"/>
      <c r="H16" s="11"/>
      <c r="I16" s="11"/>
      <c r="J16" s="8">
        <v>10</v>
      </c>
      <c r="K16" s="11">
        <v>4.4</v>
      </c>
      <c r="L16" s="11">
        <v>5.1</v>
      </c>
      <c r="M16" s="11">
        <f t="shared" si="20"/>
        <v>-5.6</v>
      </c>
      <c r="N16" s="11">
        <f t="shared" si="5"/>
        <v>44.00000000000001</v>
      </c>
      <c r="O16" s="11">
        <v>100</v>
      </c>
      <c r="P16" s="11">
        <v>127</v>
      </c>
      <c r="Q16" s="31">
        <v>21.5</v>
      </c>
      <c r="R16" s="8">
        <v>52</v>
      </c>
      <c r="S16" s="11">
        <v>17.8</v>
      </c>
      <c r="T16" s="8">
        <v>12</v>
      </c>
      <c r="U16" s="11">
        <f t="shared" si="6"/>
        <v>-34.2</v>
      </c>
      <c r="V16" s="49">
        <f t="shared" si="2"/>
        <v>34.23076923076923</v>
      </c>
      <c r="W16" s="11">
        <f t="shared" si="7"/>
        <v>148.33333333333334</v>
      </c>
      <c r="X16" s="11">
        <v>632.9</v>
      </c>
      <c r="Y16" s="35">
        <v>87.5</v>
      </c>
      <c r="Z16" s="8">
        <v>0</v>
      </c>
      <c r="AA16" s="11"/>
      <c r="AB16" s="11"/>
      <c r="AC16" s="11"/>
      <c r="AD16" s="8">
        <v>50</v>
      </c>
      <c r="AE16" s="11">
        <v>3.9</v>
      </c>
      <c r="AF16" s="11">
        <v>0.6</v>
      </c>
      <c r="AG16" s="49">
        <f t="shared" si="8"/>
        <v>7.8</v>
      </c>
      <c r="AH16" s="11">
        <f t="shared" si="9"/>
        <v>650</v>
      </c>
      <c r="AI16" s="11">
        <f t="shared" si="10"/>
        <v>-46.1</v>
      </c>
      <c r="AJ16" s="11" t="s">
        <v>52</v>
      </c>
      <c r="AK16" s="11">
        <v>37.5</v>
      </c>
      <c r="AL16" s="11">
        <v>100</v>
      </c>
      <c r="AM16" s="8">
        <v>60</v>
      </c>
      <c r="AN16" s="11">
        <f aca="true" t="shared" si="21" ref="AN16:AN24">AL16/AK16*100</f>
        <v>266.66666666666663</v>
      </c>
      <c r="AO16" s="11"/>
      <c r="AP16" s="11">
        <f t="shared" si="11"/>
        <v>62.5</v>
      </c>
      <c r="AQ16" s="11"/>
      <c r="AR16" s="11"/>
      <c r="AS16" s="8">
        <v>2.5</v>
      </c>
      <c r="AT16" s="17"/>
      <c r="AU16" s="7">
        <v>5</v>
      </c>
      <c r="AV16" s="17"/>
      <c r="AW16" s="48">
        <f t="shared" si="12"/>
        <v>0</v>
      </c>
      <c r="AX16" s="11"/>
      <c r="AY16" s="11"/>
      <c r="AZ16" s="11"/>
      <c r="BA16" s="8"/>
      <c r="BB16" s="8">
        <v>4</v>
      </c>
      <c r="BC16" s="11"/>
      <c r="BD16" s="8"/>
      <c r="BE16" s="49">
        <f t="shared" si="13"/>
        <v>0</v>
      </c>
      <c r="BF16" s="11">
        <v>0</v>
      </c>
      <c r="BG16" s="11">
        <f t="shared" si="14"/>
        <v>-4</v>
      </c>
      <c r="BH16" s="11"/>
      <c r="BI16" s="11">
        <v>1807</v>
      </c>
      <c r="BJ16" s="11">
        <f t="shared" si="15"/>
        <v>221</v>
      </c>
      <c r="BK16" s="17">
        <f t="shared" si="3"/>
        <v>129.3</v>
      </c>
      <c r="BL16" s="17">
        <v>78.7</v>
      </c>
      <c r="BM16" s="11">
        <f t="shared" si="16"/>
        <v>-91.69999999999999</v>
      </c>
      <c r="BN16" s="11">
        <f t="shared" si="17"/>
        <v>50.60000000000001</v>
      </c>
      <c r="BO16" s="11">
        <f t="shared" si="18"/>
        <v>58.50678733031675</v>
      </c>
      <c r="BP16" s="48">
        <f t="shared" si="19"/>
        <v>7.155506364139458</v>
      </c>
      <c r="BQ16" s="11"/>
      <c r="BR16" s="11"/>
      <c r="BS16" s="8" t="s">
        <v>52</v>
      </c>
      <c r="BT16" s="83" t="s">
        <v>53</v>
      </c>
      <c r="BU16" s="83"/>
      <c r="BV16" s="83"/>
      <c r="BW16" s="83"/>
      <c r="BX16" s="3"/>
      <c r="BY16" s="3"/>
    </row>
    <row r="17" spans="1:77" ht="18" customHeight="1">
      <c r="A17" s="8" t="s">
        <v>54</v>
      </c>
      <c r="B17" s="8">
        <v>1000</v>
      </c>
      <c r="C17" s="11">
        <v>188.5</v>
      </c>
      <c r="D17" s="8">
        <v>373.8</v>
      </c>
      <c r="E17" s="11">
        <f t="shared" si="4"/>
        <v>18.85</v>
      </c>
      <c r="F17" s="11">
        <f t="shared" si="0"/>
        <v>50.428036383092554</v>
      </c>
      <c r="G17" s="11"/>
      <c r="H17" s="11"/>
      <c r="I17" s="11"/>
      <c r="J17" s="8">
        <v>9</v>
      </c>
      <c r="K17" s="11">
        <v>1.6</v>
      </c>
      <c r="L17" s="11">
        <v>6.4</v>
      </c>
      <c r="M17" s="11">
        <f t="shared" si="20"/>
        <v>-7.4</v>
      </c>
      <c r="N17" s="49">
        <f t="shared" si="5"/>
        <v>17.77777777777778</v>
      </c>
      <c r="O17" s="11">
        <f aca="true" t="shared" si="22" ref="O17:O24">K17/L17*100</f>
        <v>25</v>
      </c>
      <c r="P17" s="11">
        <v>143</v>
      </c>
      <c r="Q17" s="31">
        <v>73</v>
      </c>
      <c r="R17" s="8">
        <v>510</v>
      </c>
      <c r="S17" s="11">
        <v>389.2</v>
      </c>
      <c r="T17" s="11">
        <v>0.9</v>
      </c>
      <c r="U17" s="11">
        <f t="shared" si="6"/>
        <v>-120.80000000000001</v>
      </c>
      <c r="V17" s="11">
        <f t="shared" si="2"/>
        <v>76.31372549019608</v>
      </c>
      <c r="W17" s="11">
        <f t="shared" si="7"/>
        <v>43244.44444444444</v>
      </c>
      <c r="X17" s="11">
        <v>65.3</v>
      </c>
      <c r="Y17" s="35">
        <v>30.5</v>
      </c>
      <c r="Z17" s="8">
        <v>1</v>
      </c>
      <c r="AA17" s="11">
        <v>0.7</v>
      </c>
      <c r="AB17" s="11"/>
      <c r="AC17" s="11"/>
      <c r="AD17" s="11">
        <v>13</v>
      </c>
      <c r="AE17" s="11">
        <v>22.4</v>
      </c>
      <c r="AF17" s="11">
        <v>3.9</v>
      </c>
      <c r="AG17" s="11">
        <f t="shared" si="8"/>
        <v>172.3076923076923</v>
      </c>
      <c r="AH17" s="11">
        <f t="shared" si="9"/>
        <v>574.3589743589744</v>
      </c>
      <c r="AI17" s="11">
        <f t="shared" si="10"/>
        <v>9.399999999999999</v>
      </c>
      <c r="AJ17" s="11" t="s">
        <v>54</v>
      </c>
      <c r="AK17" s="8">
        <v>15</v>
      </c>
      <c r="AL17" s="11">
        <v>9.3</v>
      </c>
      <c r="AM17" s="11">
        <v>26.7</v>
      </c>
      <c r="AN17" s="11">
        <f t="shared" si="21"/>
        <v>62</v>
      </c>
      <c r="AO17" s="11">
        <f>AL17/AM17*100</f>
        <v>34.831460674157306</v>
      </c>
      <c r="AP17" s="11">
        <f t="shared" si="11"/>
        <v>-5.699999999999999</v>
      </c>
      <c r="AQ17" s="11"/>
      <c r="AR17" s="11"/>
      <c r="AS17" s="8">
        <v>40</v>
      </c>
      <c r="AT17" s="17"/>
      <c r="AU17" s="7"/>
      <c r="AV17" s="17"/>
      <c r="AW17" s="17"/>
      <c r="AX17" s="11"/>
      <c r="AY17" s="11"/>
      <c r="AZ17" s="11">
        <v>2.2</v>
      </c>
      <c r="BA17" s="8"/>
      <c r="BB17" s="8">
        <v>0</v>
      </c>
      <c r="BC17" s="11"/>
      <c r="BD17" s="8"/>
      <c r="BE17" s="49">
        <v>0</v>
      </c>
      <c r="BF17" s="11">
        <v>0</v>
      </c>
      <c r="BG17" s="11">
        <f t="shared" si="14"/>
        <v>0</v>
      </c>
      <c r="BH17" s="11"/>
      <c r="BI17" s="11">
        <v>10672</v>
      </c>
      <c r="BJ17" s="11">
        <f t="shared" si="15"/>
        <v>1588</v>
      </c>
      <c r="BK17" s="17">
        <f t="shared" si="3"/>
        <v>613.9</v>
      </c>
      <c r="BL17" s="17">
        <v>412.5</v>
      </c>
      <c r="BM17" s="11">
        <f t="shared" si="16"/>
        <v>-974.1</v>
      </c>
      <c r="BN17" s="11">
        <f t="shared" si="17"/>
        <v>201.39999999999998</v>
      </c>
      <c r="BO17" s="49">
        <f t="shared" si="18"/>
        <v>38.658690176322416</v>
      </c>
      <c r="BP17" s="48">
        <f t="shared" si="19"/>
        <v>5.752436281859071</v>
      </c>
      <c r="BQ17" s="11"/>
      <c r="BR17" s="11"/>
      <c r="BS17" s="8" t="s">
        <v>54</v>
      </c>
      <c r="BT17" s="83" t="s">
        <v>55</v>
      </c>
      <c r="BU17" s="83"/>
      <c r="BV17" s="83"/>
      <c r="BW17" s="83"/>
      <c r="BX17" s="3"/>
      <c r="BY17" s="3"/>
    </row>
    <row r="18" spans="1:77" ht="18" customHeight="1">
      <c r="A18" s="8" t="s">
        <v>56</v>
      </c>
      <c r="B18" s="11">
        <v>30</v>
      </c>
      <c r="C18" s="11">
        <v>3</v>
      </c>
      <c r="D18" s="8">
        <v>4.3</v>
      </c>
      <c r="E18" s="11">
        <f t="shared" si="4"/>
        <v>10</v>
      </c>
      <c r="F18" s="11">
        <f t="shared" si="0"/>
        <v>69.76744186046511</v>
      </c>
      <c r="G18" s="11"/>
      <c r="H18" s="11"/>
      <c r="I18" s="11"/>
      <c r="J18" s="8">
        <v>10</v>
      </c>
      <c r="K18" s="11">
        <v>1.7</v>
      </c>
      <c r="L18" s="11">
        <v>0.9</v>
      </c>
      <c r="M18" s="11">
        <f t="shared" si="20"/>
        <v>-8.3</v>
      </c>
      <c r="N18" s="49">
        <f t="shared" si="5"/>
        <v>17</v>
      </c>
      <c r="O18" s="11">
        <f t="shared" si="22"/>
        <v>188.88888888888889</v>
      </c>
      <c r="P18" s="11">
        <v>183.3</v>
      </c>
      <c r="Q18" s="31">
        <v>44.2</v>
      </c>
      <c r="R18" s="8">
        <v>130</v>
      </c>
      <c r="S18" s="11">
        <v>39.9</v>
      </c>
      <c r="T18" s="11">
        <v>17.2</v>
      </c>
      <c r="U18" s="11">
        <f t="shared" si="6"/>
        <v>-90.1</v>
      </c>
      <c r="V18" s="49">
        <f t="shared" si="2"/>
        <v>30.69230769230769</v>
      </c>
      <c r="W18" s="11">
        <f t="shared" si="7"/>
        <v>231.97674418604652</v>
      </c>
      <c r="X18" s="11">
        <v>1503.1</v>
      </c>
      <c r="Y18" s="35">
        <v>255.9</v>
      </c>
      <c r="Z18" s="8">
        <v>0</v>
      </c>
      <c r="AA18" s="11"/>
      <c r="AB18" s="11"/>
      <c r="AC18" s="11"/>
      <c r="AD18" s="8">
        <v>30</v>
      </c>
      <c r="AE18" s="11">
        <v>8.7</v>
      </c>
      <c r="AF18" s="11">
        <v>12.9</v>
      </c>
      <c r="AG18" s="11">
        <f t="shared" si="8"/>
        <v>28.999999999999996</v>
      </c>
      <c r="AH18" s="11">
        <f t="shared" si="9"/>
        <v>67.44186046511628</v>
      </c>
      <c r="AI18" s="11">
        <f t="shared" si="10"/>
        <v>-21.3</v>
      </c>
      <c r="AJ18" s="11" t="s">
        <v>56</v>
      </c>
      <c r="AK18" s="11">
        <v>0</v>
      </c>
      <c r="AL18" s="11">
        <v>3.7</v>
      </c>
      <c r="AM18" s="11">
        <v>1.6</v>
      </c>
      <c r="AN18" s="11"/>
      <c r="AO18" s="11"/>
      <c r="AP18" s="11">
        <f t="shared" si="11"/>
        <v>3.7</v>
      </c>
      <c r="AQ18" s="11"/>
      <c r="AR18" s="11"/>
      <c r="AS18" s="8"/>
      <c r="AT18" s="17"/>
      <c r="AU18" s="7">
        <v>70</v>
      </c>
      <c r="AV18" s="17"/>
      <c r="AW18" s="48">
        <f t="shared" si="12"/>
        <v>0</v>
      </c>
      <c r="AX18" s="11"/>
      <c r="AY18" s="11"/>
      <c r="AZ18" s="11"/>
      <c r="BA18" s="8"/>
      <c r="BB18" s="8">
        <v>10</v>
      </c>
      <c r="BC18" s="11"/>
      <c r="BD18" s="8"/>
      <c r="BE18" s="49">
        <f t="shared" si="13"/>
        <v>0</v>
      </c>
      <c r="BF18" s="11"/>
      <c r="BG18" s="11">
        <f t="shared" si="14"/>
        <v>-10</v>
      </c>
      <c r="BH18" s="11"/>
      <c r="BI18" s="11">
        <v>2704</v>
      </c>
      <c r="BJ18" s="11">
        <f t="shared" si="15"/>
        <v>280</v>
      </c>
      <c r="BK18" s="17">
        <f t="shared" si="3"/>
        <v>57</v>
      </c>
      <c r="BL18" s="17">
        <v>37.2</v>
      </c>
      <c r="BM18" s="11">
        <f t="shared" si="16"/>
        <v>-223</v>
      </c>
      <c r="BN18" s="11">
        <f t="shared" si="17"/>
        <v>19.799999999999997</v>
      </c>
      <c r="BO18" s="49">
        <f t="shared" si="18"/>
        <v>20.357142857142858</v>
      </c>
      <c r="BP18" s="48">
        <f t="shared" si="19"/>
        <v>2.1079881656804735</v>
      </c>
      <c r="BQ18" s="11"/>
      <c r="BR18" s="11"/>
      <c r="BS18" s="8" t="s">
        <v>56</v>
      </c>
      <c r="BT18" s="83" t="s">
        <v>57</v>
      </c>
      <c r="BU18" s="83"/>
      <c r="BV18" s="83"/>
      <c r="BW18" s="83"/>
      <c r="BX18" s="3"/>
      <c r="BY18" s="3"/>
    </row>
    <row r="19" spans="1:77" ht="18" customHeight="1">
      <c r="A19" s="8" t="s">
        <v>58</v>
      </c>
      <c r="B19" s="11">
        <v>25</v>
      </c>
      <c r="C19" s="11">
        <v>7.4</v>
      </c>
      <c r="D19" s="8">
        <v>6.5</v>
      </c>
      <c r="E19" s="49">
        <f t="shared" si="4"/>
        <v>29.600000000000005</v>
      </c>
      <c r="F19" s="11">
        <f t="shared" si="0"/>
        <v>113.84615384615384</v>
      </c>
      <c r="G19" s="11">
        <v>1</v>
      </c>
      <c r="H19" s="11"/>
      <c r="I19" s="11">
        <f>H19/G19*100</f>
        <v>0</v>
      </c>
      <c r="J19" s="8">
        <v>15</v>
      </c>
      <c r="K19" s="11">
        <v>3.7</v>
      </c>
      <c r="L19" s="11">
        <v>0.4</v>
      </c>
      <c r="M19" s="11">
        <f t="shared" si="20"/>
        <v>-11.3</v>
      </c>
      <c r="N19" s="49">
        <f t="shared" si="5"/>
        <v>24.666666666666668</v>
      </c>
      <c r="O19" s="11">
        <f t="shared" si="22"/>
        <v>925</v>
      </c>
      <c r="P19" s="11">
        <v>121.4</v>
      </c>
      <c r="Q19" s="31">
        <v>53</v>
      </c>
      <c r="R19" s="8">
        <v>35</v>
      </c>
      <c r="S19" s="18">
        <v>8.6</v>
      </c>
      <c r="T19" s="8">
        <v>8</v>
      </c>
      <c r="U19" s="11">
        <f t="shared" si="6"/>
        <v>-26.4</v>
      </c>
      <c r="V19" s="49">
        <f t="shared" si="2"/>
        <v>24.57142857142857</v>
      </c>
      <c r="W19" s="11">
        <f t="shared" si="7"/>
        <v>107.5</v>
      </c>
      <c r="X19" s="11">
        <v>490.1</v>
      </c>
      <c r="Y19" s="35">
        <v>59.8</v>
      </c>
      <c r="Z19" s="8">
        <v>1</v>
      </c>
      <c r="AA19" s="11"/>
      <c r="AB19" s="11"/>
      <c r="AC19" s="11"/>
      <c r="AD19" s="8">
        <v>9</v>
      </c>
      <c r="AE19" s="11">
        <v>10.4</v>
      </c>
      <c r="AF19" s="8">
        <v>2</v>
      </c>
      <c r="AG19" s="11">
        <f t="shared" si="8"/>
        <v>115.55555555555557</v>
      </c>
      <c r="AH19" s="11">
        <f t="shared" si="9"/>
        <v>520</v>
      </c>
      <c r="AI19" s="11">
        <f t="shared" si="10"/>
        <v>1.4000000000000004</v>
      </c>
      <c r="AJ19" s="11" t="s">
        <v>58</v>
      </c>
      <c r="AK19" s="8">
        <v>0</v>
      </c>
      <c r="AL19" s="11"/>
      <c r="AM19" s="8"/>
      <c r="AN19" s="11"/>
      <c r="AO19" s="11"/>
      <c r="AP19" s="11">
        <f t="shared" si="11"/>
        <v>0</v>
      </c>
      <c r="AQ19" s="11"/>
      <c r="AR19" s="11"/>
      <c r="AS19" s="11">
        <v>1</v>
      </c>
      <c r="AT19" s="17"/>
      <c r="AU19" s="7">
        <v>90</v>
      </c>
      <c r="AV19" s="17">
        <v>5.4</v>
      </c>
      <c r="AW19" s="48">
        <f t="shared" si="12"/>
        <v>6.000000000000001</v>
      </c>
      <c r="AX19" s="11"/>
      <c r="AY19" s="11"/>
      <c r="AZ19" s="11"/>
      <c r="BA19" s="8"/>
      <c r="BB19" s="8">
        <v>0.2</v>
      </c>
      <c r="BC19" s="11"/>
      <c r="BD19" s="11">
        <v>5.4</v>
      </c>
      <c r="BE19" s="51">
        <f t="shared" si="13"/>
        <v>0</v>
      </c>
      <c r="BF19" s="11">
        <f>BC19/BD19*100</f>
        <v>0</v>
      </c>
      <c r="BG19" s="11">
        <f t="shared" si="14"/>
        <v>-0.2</v>
      </c>
      <c r="BH19" s="11"/>
      <c r="BI19" s="11">
        <v>1616</v>
      </c>
      <c r="BJ19" s="11">
        <f t="shared" si="15"/>
        <v>177.2</v>
      </c>
      <c r="BK19" s="17">
        <f t="shared" si="3"/>
        <v>35.5</v>
      </c>
      <c r="BL19" s="17">
        <v>26.6</v>
      </c>
      <c r="BM19" s="11">
        <f t="shared" si="16"/>
        <v>-141.7</v>
      </c>
      <c r="BN19" s="11">
        <f t="shared" si="17"/>
        <v>8.899999999999999</v>
      </c>
      <c r="BO19" s="49">
        <f t="shared" si="18"/>
        <v>20.033860045146728</v>
      </c>
      <c r="BP19" s="48">
        <f t="shared" si="19"/>
        <v>2.1967821782178216</v>
      </c>
      <c r="BQ19" s="11"/>
      <c r="BR19" s="11"/>
      <c r="BS19" s="8" t="s">
        <v>58</v>
      </c>
      <c r="BT19" s="83" t="s">
        <v>59</v>
      </c>
      <c r="BU19" s="83"/>
      <c r="BV19" s="83"/>
      <c r="BW19" s="83"/>
      <c r="BX19" s="3"/>
      <c r="BY19" s="3"/>
    </row>
    <row r="20" spans="1:77" ht="18" customHeight="1">
      <c r="A20" s="8" t="s">
        <v>60</v>
      </c>
      <c r="B20" s="11">
        <v>50</v>
      </c>
      <c r="C20" s="11">
        <v>22.8</v>
      </c>
      <c r="D20" s="8">
        <v>24</v>
      </c>
      <c r="E20" s="11">
        <f t="shared" si="4"/>
        <v>45.6</v>
      </c>
      <c r="F20" s="11">
        <f t="shared" si="0"/>
        <v>95</v>
      </c>
      <c r="G20" s="11"/>
      <c r="H20" s="11"/>
      <c r="I20" s="11"/>
      <c r="J20" s="8">
        <v>50</v>
      </c>
      <c r="K20" s="11">
        <v>0.5</v>
      </c>
      <c r="L20" s="11">
        <v>9.9</v>
      </c>
      <c r="M20" s="11">
        <f t="shared" si="20"/>
        <v>-49.5</v>
      </c>
      <c r="N20" s="49">
        <f t="shared" si="5"/>
        <v>1</v>
      </c>
      <c r="O20" s="11">
        <f t="shared" si="22"/>
        <v>5.05050505050505</v>
      </c>
      <c r="P20" s="11">
        <v>327.9</v>
      </c>
      <c r="Q20" s="31">
        <v>80.3</v>
      </c>
      <c r="R20" s="11">
        <v>50</v>
      </c>
      <c r="S20" s="11">
        <v>5.2</v>
      </c>
      <c r="T20" s="11">
        <v>7.9</v>
      </c>
      <c r="U20" s="11">
        <f t="shared" si="6"/>
        <v>-44.8</v>
      </c>
      <c r="V20" s="49">
        <f t="shared" si="2"/>
        <v>10.4</v>
      </c>
      <c r="W20" s="11">
        <f t="shared" si="7"/>
        <v>65.82278481012658</v>
      </c>
      <c r="X20" s="11">
        <v>758.3</v>
      </c>
      <c r="Y20" s="35">
        <v>108.5</v>
      </c>
      <c r="Z20" s="8">
        <v>4</v>
      </c>
      <c r="AA20" s="11">
        <v>1.6</v>
      </c>
      <c r="AB20" s="11"/>
      <c r="AC20" s="11"/>
      <c r="AD20" s="8">
        <v>140</v>
      </c>
      <c r="AE20" s="11">
        <v>4.5</v>
      </c>
      <c r="AF20" s="11">
        <v>3.6</v>
      </c>
      <c r="AG20" s="49">
        <f t="shared" si="8"/>
        <v>3.214285714285714</v>
      </c>
      <c r="AH20" s="11">
        <f t="shared" si="9"/>
        <v>125</v>
      </c>
      <c r="AI20" s="11">
        <f t="shared" si="10"/>
        <v>-135.5</v>
      </c>
      <c r="AJ20" s="11" t="s">
        <v>60</v>
      </c>
      <c r="AK20" s="8">
        <v>5</v>
      </c>
      <c r="AL20" s="11">
        <v>2.8</v>
      </c>
      <c r="AM20" s="11">
        <v>2.5</v>
      </c>
      <c r="AN20" s="11">
        <f t="shared" si="21"/>
        <v>55.99999999999999</v>
      </c>
      <c r="AO20" s="11"/>
      <c r="AP20" s="11">
        <f t="shared" si="11"/>
        <v>-2.2</v>
      </c>
      <c r="AQ20" s="11"/>
      <c r="AR20" s="11"/>
      <c r="AS20" s="8">
        <v>5</v>
      </c>
      <c r="AT20" s="17"/>
      <c r="AU20" s="17">
        <v>4</v>
      </c>
      <c r="AV20" s="17"/>
      <c r="AW20" s="48">
        <f t="shared" si="12"/>
        <v>0</v>
      </c>
      <c r="AX20" s="11"/>
      <c r="AY20" s="11"/>
      <c r="AZ20" s="11"/>
      <c r="BA20" s="8"/>
      <c r="BB20" s="8">
        <v>6.8</v>
      </c>
      <c r="BC20" s="11">
        <v>2.2</v>
      </c>
      <c r="BD20" s="8"/>
      <c r="BE20" s="49">
        <f t="shared" si="13"/>
        <v>32.35294117647059</v>
      </c>
      <c r="BF20" s="11">
        <v>0</v>
      </c>
      <c r="BG20" s="11">
        <f t="shared" si="14"/>
        <v>-4.6</v>
      </c>
      <c r="BH20" s="11"/>
      <c r="BI20" s="11">
        <v>2511</v>
      </c>
      <c r="BJ20" s="11">
        <f t="shared" si="15"/>
        <v>314.8</v>
      </c>
      <c r="BK20" s="17">
        <f t="shared" si="3"/>
        <v>39.6</v>
      </c>
      <c r="BL20" s="17">
        <v>48.6</v>
      </c>
      <c r="BM20" s="11">
        <f t="shared" si="16"/>
        <v>-275.2</v>
      </c>
      <c r="BN20" s="11">
        <f t="shared" si="17"/>
        <v>-9</v>
      </c>
      <c r="BO20" s="49">
        <f t="shared" si="18"/>
        <v>12.579415501905972</v>
      </c>
      <c r="BP20" s="48">
        <f t="shared" si="19"/>
        <v>1.5770609318996418</v>
      </c>
      <c r="BQ20" s="11"/>
      <c r="BR20" s="11"/>
      <c r="BS20" s="8" t="s">
        <v>60</v>
      </c>
      <c r="BT20" s="83" t="s">
        <v>61</v>
      </c>
      <c r="BU20" s="83"/>
      <c r="BV20" s="83"/>
      <c r="BW20" s="83"/>
      <c r="BX20" s="3"/>
      <c r="BY20" s="3"/>
    </row>
    <row r="21" spans="1:77" ht="12.75" customHeight="1">
      <c r="A21" s="8" t="s">
        <v>62</v>
      </c>
      <c r="B21" s="11">
        <v>30</v>
      </c>
      <c r="C21" s="11">
        <v>18.5</v>
      </c>
      <c r="D21" s="8">
        <v>1.2</v>
      </c>
      <c r="E21" s="11">
        <f t="shared" si="4"/>
        <v>61.66666666666667</v>
      </c>
      <c r="F21" s="11">
        <f t="shared" si="0"/>
        <v>1541.6666666666667</v>
      </c>
      <c r="G21" s="11"/>
      <c r="H21" s="11"/>
      <c r="I21" s="11"/>
      <c r="J21" s="8">
        <v>10</v>
      </c>
      <c r="K21" s="11">
        <v>11.6</v>
      </c>
      <c r="L21" s="11">
        <v>4.7</v>
      </c>
      <c r="M21" s="11">
        <f t="shared" si="20"/>
        <v>1.5999999999999996</v>
      </c>
      <c r="N21" s="11">
        <f t="shared" si="5"/>
        <v>115.99999999999999</v>
      </c>
      <c r="O21" s="11">
        <f t="shared" si="22"/>
        <v>246.80851063829786</v>
      </c>
      <c r="P21" s="11">
        <v>194.1</v>
      </c>
      <c r="Q21" s="31">
        <v>55.3</v>
      </c>
      <c r="R21" s="8">
        <v>65</v>
      </c>
      <c r="S21" s="11">
        <v>29.4</v>
      </c>
      <c r="T21" s="11">
        <v>8.2</v>
      </c>
      <c r="U21" s="11">
        <f t="shared" si="6"/>
        <v>-35.6</v>
      </c>
      <c r="V21" s="11">
        <f t="shared" si="2"/>
        <v>45.230769230769226</v>
      </c>
      <c r="W21" s="11">
        <f t="shared" si="7"/>
        <v>358.5365853658537</v>
      </c>
      <c r="X21" s="11">
        <v>1192.8</v>
      </c>
      <c r="Y21" s="35">
        <v>141</v>
      </c>
      <c r="Z21" s="8">
        <v>3</v>
      </c>
      <c r="AA21" s="11"/>
      <c r="AB21" s="11"/>
      <c r="AC21" s="11"/>
      <c r="AD21" s="8">
        <v>16</v>
      </c>
      <c r="AE21" s="11">
        <v>41.3</v>
      </c>
      <c r="AF21" s="11">
        <v>1.3</v>
      </c>
      <c r="AG21" s="11">
        <f t="shared" si="8"/>
        <v>258.125</v>
      </c>
      <c r="AH21" s="11">
        <f t="shared" si="9"/>
        <v>3176.9230769230767</v>
      </c>
      <c r="AI21" s="11">
        <f t="shared" si="10"/>
        <v>25.299999999999997</v>
      </c>
      <c r="AJ21" s="11" t="s">
        <v>62</v>
      </c>
      <c r="AK21" s="8">
        <v>0</v>
      </c>
      <c r="AL21" s="11"/>
      <c r="AM21" s="8"/>
      <c r="AN21" s="11">
        <v>100</v>
      </c>
      <c r="AO21" s="11"/>
      <c r="AP21" s="11">
        <f t="shared" si="11"/>
        <v>0</v>
      </c>
      <c r="AQ21" s="11"/>
      <c r="AR21" s="11"/>
      <c r="AS21" s="8"/>
      <c r="AT21" s="17"/>
      <c r="AU21" s="7">
        <v>120</v>
      </c>
      <c r="AV21" s="17">
        <v>43.3</v>
      </c>
      <c r="AW21" s="48">
        <f t="shared" si="12"/>
        <v>36.08333333333333</v>
      </c>
      <c r="AX21" s="11"/>
      <c r="AY21" s="11"/>
      <c r="AZ21" s="11">
        <v>0.4</v>
      </c>
      <c r="BA21" s="8"/>
      <c r="BB21" s="8">
        <v>10</v>
      </c>
      <c r="BC21" s="11">
        <v>4.9</v>
      </c>
      <c r="BD21" s="8"/>
      <c r="BE21" s="11">
        <f t="shared" si="13"/>
        <v>49.00000000000001</v>
      </c>
      <c r="BF21" s="11"/>
      <c r="BG21" s="11">
        <f t="shared" si="14"/>
        <v>-5.1</v>
      </c>
      <c r="BH21" s="11"/>
      <c r="BI21" s="11">
        <v>2550</v>
      </c>
      <c r="BJ21" s="11">
        <f t="shared" si="15"/>
        <v>254</v>
      </c>
      <c r="BK21" s="17">
        <f t="shared" si="3"/>
        <v>149.4</v>
      </c>
      <c r="BL21" s="17">
        <v>57.8</v>
      </c>
      <c r="BM21" s="11">
        <f t="shared" si="16"/>
        <v>-104.6</v>
      </c>
      <c r="BN21" s="11">
        <f t="shared" si="17"/>
        <v>91.60000000000001</v>
      </c>
      <c r="BO21" s="11">
        <f t="shared" si="18"/>
        <v>58.818897637795274</v>
      </c>
      <c r="BP21" s="48">
        <f t="shared" si="19"/>
        <v>5.858823529411765</v>
      </c>
      <c r="BQ21" s="11"/>
      <c r="BR21" s="11"/>
      <c r="BS21" s="8" t="s">
        <v>62</v>
      </c>
      <c r="BT21" s="83" t="s">
        <v>63</v>
      </c>
      <c r="BU21" s="83"/>
      <c r="BV21" s="83"/>
      <c r="BW21" s="83"/>
      <c r="BX21" s="3"/>
      <c r="BY21" s="3"/>
    </row>
    <row r="22" spans="1:77" ht="21" customHeight="1">
      <c r="A22" s="8" t="s">
        <v>64</v>
      </c>
      <c r="B22" s="8">
        <v>110</v>
      </c>
      <c r="C22" s="11">
        <v>67.9</v>
      </c>
      <c r="D22" s="8">
        <v>87.4</v>
      </c>
      <c r="E22" s="11">
        <f t="shared" si="4"/>
        <v>61.727272727272734</v>
      </c>
      <c r="F22" s="11">
        <f t="shared" si="0"/>
        <v>77.68878718535468</v>
      </c>
      <c r="G22" s="11">
        <v>10</v>
      </c>
      <c r="H22" s="11"/>
      <c r="I22" s="11">
        <f>H22/G22*100</f>
        <v>0</v>
      </c>
      <c r="J22" s="8">
        <v>5</v>
      </c>
      <c r="K22" s="11">
        <v>5.8</v>
      </c>
      <c r="L22" s="8">
        <v>1</v>
      </c>
      <c r="M22" s="11">
        <f t="shared" si="20"/>
        <v>0.7999999999999998</v>
      </c>
      <c r="N22" s="11">
        <f t="shared" si="5"/>
        <v>115.99999999999999</v>
      </c>
      <c r="O22" s="11">
        <f t="shared" si="22"/>
        <v>580</v>
      </c>
      <c r="P22" s="11">
        <v>313.1</v>
      </c>
      <c r="Q22" s="31">
        <v>75.5</v>
      </c>
      <c r="R22" s="8">
        <v>200</v>
      </c>
      <c r="S22" s="11">
        <v>54.5</v>
      </c>
      <c r="T22" s="11">
        <v>20.7</v>
      </c>
      <c r="U22" s="11">
        <f t="shared" si="6"/>
        <v>-145.5</v>
      </c>
      <c r="V22" s="49">
        <f t="shared" si="2"/>
        <v>27.250000000000004</v>
      </c>
      <c r="W22" s="11">
        <f t="shared" si="7"/>
        <v>263.2850241545894</v>
      </c>
      <c r="X22" s="11">
        <v>1144.2</v>
      </c>
      <c r="Y22" s="35">
        <v>101.5</v>
      </c>
      <c r="Z22" s="8">
        <v>2</v>
      </c>
      <c r="AA22" s="11">
        <v>2.4</v>
      </c>
      <c r="AB22" s="11"/>
      <c r="AC22" s="11"/>
      <c r="AD22" s="8">
        <v>100</v>
      </c>
      <c r="AE22" s="11">
        <v>3</v>
      </c>
      <c r="AF22" s="11">
        <v>0.6</v>
      </c>
      <c r="AG22" s="49">
        <f t="shared" si="8"/>
        <v>3</v>
      </c>
      <c r="AH22" s="11">
        <f t="shared" si="9"/>
        <v>500</v>
      </c>
      <c r="AI22" s="11">
        <f t="shared" si="10"/>
        <v>-97</v>
      </c>
      <c r="AJ22" s="11" t="s">
        <v>64</v>
      </c>
      <c r="AK22" s="11">
        <v>10</v>
      </c>
      <c r="AL22" s="11">
        <v>13.3</v>
      </c>
      <c r="AM22" s="11">
        <v>13.1</v>
      </c>
      <c r="AN22" s="11">
        <f t="shared" si="21"/>
        <v>133</v>
      </c>
      <c r="AO22" s="11"/>
      <c r="AP22" s="11">
        <f t="shared" si="11"/>
        <v>3.3000000000000007</v>
      </c>
      <c r="AQ22" s="11"/>
      <c r="AR22" s="11"/>
      <c r="AS22" s="8">
        <v>3</v>
      </c>
      <c r="AT22" s="17"/>
      <c r="AU22" s="7">
        <v>200</v>
      </c>
      <c r="AV22" s="17">
        <v>67.1</v>
      </c>
      <c r="AW22" s="48">
        <f t="shared" si="12"/>
        <v>33.55</v>
      </c>
      <c r="AX22" s="11"/>
      <c r="AY22" s="11"/>
      <c r="AZ22" s="11">
        <v>1.5</v>
      </c>
      <c r="BA22" s="8">
        <v>0.3</v>
      </c>
      <c r="BB22" s="8">
        <v>50</v>
      </c>
      <c r="BC22" s="11">
        <v>63.2</v>
      </c>
      <c r="BD22" s="11">
        <v>17.2</v>
      </c>
      <c r="BE22" s="11">
        <f t="shared" si="13"/>
        <v>126.4</v>
      </c>
      <c r="BF22" s="11">
        <f>BC22/BD22*100</f>
        <v>367.4418604651163</v>
      </c>
      <c r="BG22" s="11">
        <f t="shared" si="14"/>
        <v>13.200000000000003</v>
      </c>
      <c r="BH22" s="11"/>
      <c r="BI22" s="11">
        <v>5943</v>
      </c>
      <c r="BJ22" s="11">
        <f t="shared" si="15"/>
        <v>690</v>
      </c>
      <c r="BK22" s="17">
        <f>C22+H22+K22+S22+AE22+BC22+AC22+AX22+AA22+AL22+AT22+AZ22+AV22+BH22+AR22</f>
        <v>278.7</v>
      </c>
      <c r="BL22" s="17">
        <v>143.1</v>
      </c>
      <c r="BM22" s="11">
        <f t="shared" si="16"/>
        <v>-411.3</v>
      </c>
      <c r="BN22" s="11">
        <f t="shared" si="17"/>
        <v>135.6</v>
      </c>
      <c r="BO22" s="49">
        <f t="shared" si="18"/>
        <v>40.391304347826086</v>
      </c>
      <c r="BP22" s="48">
        <f t="shared" si="19"/>
        <v>4.689550731953559</v>
      </c>
      <c r="BQ22" s="11"/>
      <c r="BR22" s="11"/>
      <c r="BS22" s="8" t="s">
        <v>64</v>
      </c>
      <c r="BT22" s="83" t="s">
        <v>65</v>
      </c>
      <c r="BU22" s="83"/>
      <c r="BV22" s="83"/>
      <c r="BW22" s="83"/>
      <c r="BX22" s="3"/>
      <c r="BY22" s="3"/>
    </row>
    <row r="23" spans="1:77" ht="18" customHeight="1">
      <c r="A23" s="8" t="s">
        <v>66</v>
      </c>
      <c r="B23" s="8">
        <v>4100</v>
      </c>
      <c r="C23" s="11">
        <v>1302.1</v>
      </c>
      <c r="D23" s="8">
        <v>863.3</v>
      </c>
      <c r="E23" s="49">
        <f t="shared" si="4"/>
        <v>31.758536585365853</v>
      </c>
      <c r="F23" s="11">
        <f t="shared" si="0"/>
        <v>150.82821730568747</v>
      </c>
      <c r="G23" s="11">
        <v>0</v>
      </c>
      <c r="H23" s="11"/>
      <c r="I23" s="11"/>
      <c r="J23" s="8">
        <v>200</v>
      </c>
      <c r="K23" s="11">
        <v>30.3</v>
      </c>
      <c r="L23" s="11">
        <v>23.4</v>
      </c>
      <c r="M23" s="11">
        <f t="shared" si="20"/>
        <v>-169.7</v>
      </c>
      <c r="N23" s="49">
        <f t="shared" si="5"/>
        <v>15.15</v>
      </c>
      <c r="O23" s="11">
        <f t="shared" si="22"/>
        <v>129.4871794871795</v>
      </c>
      <c r="P23" s="11">
        <v>2328</v>
      </c>
      <c r="Q23" s="31">
        <v>552.1</v>
      </c>
      <c r="R23" s="8">
        <v>709</v>
      </c>
      <c r="S23" s="11">
        <v>1019.3</v>
      </c>
      <c r="T23" s="11">
        <v>418.2</v>
      </c>
      <c r="U23" s="11">
        <f t="shared" si="6"/>
        <v>310.29999999999995</v>
      </c>
      <c r="V23" s="11">
        <f t="shared" si="2"/>
        <v>143.76586741889986</v>
      </c>
      <c r="W23" s="11">
        <f t="shared" si="7"/>
        <v>243.7350549976088</v>
      </c>
      <c r="X23" s="11">
        <v>934</v>
      </c>
      <c r="Y23" s="35">
        <v>284.1</v>
      </c>
      <c r="Z23" s="8"/>
      <c r="AA23" s="11"/>
      <c r="AB23" s="11"/>
      <c r="AC23" s="11">
        <v>0.1</v>
      </c>
      <c r="AD23" s="8">
        <v>1387</v>
      </c>
      <c r="AE23" s="11">
        <v>332.8</v>
      </c>
      <c r="AF23" s="11">
        <v>197.6</v>
      </c>
      <c r="AG23" s="49">
        <f t="shared" si="8"/>
        <v>23.994232155731794</v>
      </c>
      <c r="AH23" s="11">
        <f t="shared" si="9"/>
        <v>168.42105263157896</v>
      </c>
      <c r="AI23" s="11">
        <f t="shared" si="10"/>
        <v>-1054.2</v>
      </c>
      <c r="AJ23" s="11" t="s">
        <v>66</v>
      </c>
      <c r="AK23" s="8">
        <v>632</v>
      </c>
      <c r="AL23" s="11">
        <v>335.7</v>
      </c>
      <c r="AM23" s="8">
        <v>82</v>
      </c>
      <c r="AN23" s="11">
        <f t="shared" si="21"/>
        <v>53.11708860759493</v>
      </c>
      <c r="AO23" s="11">
        <f>AL23/AM23*100</f>
        <v>409.390243902439</v>
      </c>
      <c r="AP23" s="11">
        <f t="shared" si="11"/>
        <v>-296.3</v>
      </c>
      <c r="AQ23" s="11">
        <v>50</v>
      </c>
      <c r="AR23" s="11"/>
      <c r="AS23" s="8">
        <v>107</v>
      </c>
      <c r="AT23" s="17">
        <v>43.7</v>
      </c>
      <c r="AU23" s="7"/>
      <c r="AV23" s="17"/>
      <c r="AW23" s="17"/>
      <c r="AX23" s="11"/>
      <c r="AY23" s="11"/>
      <c r="AZ23" s="11"/>
      <c r="BA23" s="8">
        <v>132.4</v>
      </c>
      <c r="BB23" s="8">
        <v>100</v>
      </c>
      <c r="BC23" s="11">
        <v>2.1</v>
      </c>
      <c r="BD23" s="11">
        <v>5.4</v>
      </c>
      <c r="BE23" s="49">
        <f t="shared" si="13"/>
        <v>2.1</v>
      </c>
      <c r="BF23" s="11">
        <f>BC23/BD23*100</f>
        <v>38.88888888888889</v>
      </c>
      <c r="BG23" s="11">
        <f t="shared" si="14"/>
        <v>-97.9</v>
      </c>
      <c r="BH23" s="11"/>
      <c r="BI23" s="11">
        <v>40356</v>
      </c>
      <c r="BJ23" s="11">
        <f>BB23+AY23+AD23+R23+J23+G23+B23+Z23+AB23+AK23+AS23+AU23+AQ23</f>
        <v>7285</v>
      </c>
      <c r="BK23" s="17">
        <f t="shared" si="3"/>
        <v>3066.0999999999995</v>
      </c>
      <c r="BL23" s="17">
        <v>1722.3</v>
      </c>
      <c r="BM23" s="11">
        <f t="shared" si="16"/>
        <v>-4218.900000000001</v>
      </c>
      <c r="BN23" s="11">
        <f t="shared" si="17"/>
        <v>1343.7999999999995</v>
      </c>
      <c r="BO23" s="49">
        <f t="shared" si="18"/>
        <v>42.08785175017158</v>
      </c>
      <c r="BP23" s="48">
        <f t="shared" si="19"/>
        <v>7.597631083358111</v>
      </c>
      <c r="BQ23" s="11"/>
      <c r="BR23" s="11"/>
      <c r="BS23" s="8" t="s">
        <v>67</v>
      </c>
      <c r="BT23" s="83" t="s">
        <v>68</v>
      </c>
      <c r="BU23" s="83"/>
      <c r="BV23" s="83"/>
      <c r="BW23" s="83"/>
      <c r="BX23" s="3"/>
      <c r="BY23" s="3"/>
    </row>
    <row r="24" spans="1:77" ht="18" customHeight="1">
      <c r="A24" s="8" t="s">
        <v>69</v>
      </c>
      <c r="B24" s="17">
        <f aca="true" t="shared" si="23" ref="B24:AF24">SUM(B8:B23)</f>
        <v>5797</v>
      </c>
      <c r="C24" s="17">
        <f t="shared" si="23"/>
        <v>1753.6</v>
      </c>
      <c r="D24" s="17">
        <f t="shared" si="23"/>
        <v>1433.1999999999998</v>
      </c>
      <c r="E24" s="49">
        <f>C24/B24*100</f>
        <v>30.250129377264102</v>
      </c>
      <c r="F24" s="11">
        <f t="shared" si="0"/>
        <v>122.35556795981022</v>
      </c>
      <c r="G24" s="17">
        <f t="shared" si="23"/>
        <v>39</v>
      </c>
      <c r="H24" s="17">
        <f t="shared" si="23"/>
        <v>38.3</v>
      </c>
      <c r="I24" s="17">
        <f t="shared" si="23"/>
        <v>0</v>
      </c>
      <c r="J24" s="17">
        <f t="shared" si="23"/>
        <v>469</v>
      </c>
      <c r="K24" s="17">
        <f t="shared" si="23"/>
        <v>140.3</v>
      </c>
      <c r="L24" s="17">
        <f t="shared" si="23"/>
        <v>68.29999999999998</v>
      </c>
      <c r="M24" s="11">
        <f t="shared" si="20"/>
        <v>-328.7</v>
      </c>
      <c r="N24" s="49">
        <f>K24/J24*100</f>
        <v>29.914712153518124</v>
      </c>
      <c r="O24" s="11">
        <f t="shared" si="22"/>
        <v>205.41727672035142</v>
      </c>
      <c r="P24" s="20">
        <f>SUM(P8:P23)</f>
        <v>6351.799999999999</v>
      </c>
      <c r="Q24" s="21">
        <f>SUM(Q8:Q23)</f>
        <v>1729.3000000000002</v>
      </c>
      <c r="R24" s="17">
        <f t="shared" si="23"/>
        <v>2760</v>
      </c>
      <c r="S24" s="17">
        <f t="shared" si="23"/>
        <v>3893.2999999999993</v>
      </c>
      <c r="T24" s="17">
        <f>SUM(T8:T23)</f>
        <v>615.5</v>
      </c>
      <c r="U24" s="11">
        <f t="shared" si="6"/>
        <v>1133.2999999999993</v>
      </c>
      <c r="V24" s="11">
        <f t="shared" si="2"/>
        <v>141.06159420289853</v>
      </c>
      <c r="W24" s="11">
        <f t="shared" si="7"/>
        <v>632.5426482534524</v>
      </c>
      <c r="X24" s="20">
        <f>SUM(X8:X23)</f>
        <v>15228.899999999998</v>
      </c>
      <c r="Y24" s="21">
        <f>SUM(Y8:Y23)</f>
        <v>3290.9</v>
      </c>
      <c r="Z24" s="17">
        <f t="shared" si="23"/>
        <v>34</v>
      </c>
      <c r="AA24" s="17">
        <f t="shared" si="23"/>
        <v>8.4</v>
      </c>
      <c r="AB24" s="17">
        <f t="shared" si="23"/>
        <v>0</v>
      </c>
      <c r="AC24" s="17">
        <f t="shared" si="23"/>
        <v>0.1</v>
      </c>
      <c r="AD24" s="17">
        <f t="shared" si="23"/>
        <v>1917</v>
      </c>
      <c r="AE24" s="17">
        <f t="shared" si="23"/>
        <v>542.8</v>
      </c>
      <c r="AF24" s="17">
        <f t="shared" si="23"/>
        <v>328.70000000000005</v>
      </c>
      <c r="AG24" s="49">
        <f>AE24/AD24*100</f>
        <v>28.315075639019298</v>
      </c>
      <c r="AH24" s="11">
        <f>AE24/AF24*100</f>
        <v>165.1353818071189</v>
      </c>
      <c r="AI24" s="11">
        <f>AE24-AD24</f>
        <v>-1374.2</v>
      </c>
      <c r="AJ24" s="11" t="s">
        <v>69</v>
      </c>
      <c r="AK24" s="17">
        <f>SUM(AK8:AK23)</f>
        <v>732.2</v>
      </c>
      <c r="AL24" s="17">
        <f>SUM(AL8:AL23)</f>
        <v>466.29999999999995</v>
      </c>
      <c r="AM24" s="17">
        <f>SUM(AM8:AM23)</f>
        <v>185.89999999999998</v>
      </c>
      <c r="AN24" s="11">
        <f t="shared" si="21"/>
        <v>63.684785577711</v>
      </c>
      <c r="AO24" s="11">
        <f>AL24/AM24*100</f>
        <v>250.8337816030124</v>
      </c>
      <c r="AP24" s="11">
        <f t="shared" si="11"/>
        <v>-265.9000000000001</v>
      </c>
      <c r="AQ24" s="17">
        <f>SUM(AQ8:AQ23)</f>
        <v>50</v>
      </c>
      <c r="AR24" s="17">
        <f>SUM(AR8:AR23)</f>
        <v>0</v>
      </c>
      <c r="AS24" s="17">
        <f aca="true" t="shared" si="24" ref="AS24:BD24">SUM(AS8:AS23)</f>
        <v>158.5</v>
      </c>
      <c r="AT24" s="17">
        <f t="shared" si="24"/>
        <v>43.7</v>
      </c>
      <c r="AU24" s="17">
        <f t="shared" si="24"/>
        <v>985.2</v>
      </c>
      <c r="AV24" s="17">
        <f t="shared" si="24"/>
        <v>290</v>
      </c>
      <c r="AW24" s="48">
        <f t="shared" si="12"/>
        <v>29.435647584246855</v>
      </c>
      <c r="AX24" s="17">
        <f t="shared" si="24"/>
        <v>0</v>
      </c>
      <c r="AY24" s="17">
        <f t="shared" si="24"/>
        <v>0</v>
      </c>
      <c r="AZ24" s="17">
        <f t="shared" si="24"/>
        <v>152.1</v>
      </c>
      <c r="BA24" s="17">
        <f>SUM(BA8:BA23)</f>
        <v>132.70000000000002</v>
      </c>
      <c r="BB24" s="17">
        <f t="shared" si="24"/>
        <v>258</v>
      </c>
      <c r="BC24" s="17">
        <f t="shared" si="24"/>
        <v>165.70000000000002</v>
      </c>
      <c r="BD24" s="17">
        <f t="shared" si="24"/>
        <v>85.2</v>
      </c>
      <c r="BE24" s="11">
        <f t="shared" si="13"/>
        <v>64.2248062015504</v>
      </c>
      <c r="BF24" s="11">
        <f>BC24/BD24*100</f>
        <v>194.48356807511738</v>
      </c>
      <c r="BG24" s="11">
        <f t="shared" si="14"/>
        <v>-92.29999999999998</v>
      </c>
      <c r="BH24" s="11">
        <f>SUM(BH8:BH23)</f>
        <v>0</v>
      </c>
      <c r="BI24" s="11">
        <f>SUM(BI8:BI23)</f>
        <v>91351</v>
      </c>
      <c r="BJ24" s="17">
        <f>SUM(BJ8:BJ23)</f>
        <v>13199.9</v>
      </c>
      <c r="BK24" s="17">
        <f t="shared" si="3"/>
        <v>7494.599999999999</v>
      </c>
      <c r="BL24" s="17">
        <f>SUM(BL8:BL23)</f>
        <v>3008</v>
      </c>
      <c r="BM24" s="11">
        <f t="shared" si="16"/>
        <v>-5705.3</v>
      </c>
      <c r="BN24" s="11">
        <f t="shared" si="17"/>
        <v>4486.599999999999</v>
      </c>
      <c r="BO24" s="11">
        <f t="shared" si="18"/>
        <v>56.777702861385315</v>
      </c>
      <c r="BP24" s="48">
        <f t="shared" si="19"/>
        <v>8.204179483530558</v>
      </c>
      <c r="BQ24" s="11"/>
      <c r="BR24" s="11"/>
      <c r="BS24" s="8"/>
      <c r="BT24" s="85"/>
      <c r="BU24" s="86"/>
      <c r="BV24" s="86"/>
      <c r="BW24" s="87"/>
      <c r="BX24" s="3"/>
      <c r="BY24" s="3"/>
    </row>
    <row r="25" spans="1:75" ht="12" customHeight="1">
      <c r="A25" s="90" t="s">
        <v>70</v>
      </c>
      <c r="B25" s="90"/>
      <c r="C25" s="90"/>
      <c r="D25" s="23"/>
      <c r="E25" s="23"/>
      <c r="F25" s="23"/>
      <c r="G25" s="2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93" t="s">
        <v>90</v>
      </c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S25" s="4"/>
      <c r="BT25" s="22"/>
      <c r="BU25" s="22"/>
      <c r="BV25" s="22"/>
      <c r="BW25" s="22"/>
    </row>
    <row r="26" spans="1:71" ht="7.5" customHeight="1" hidden="1">
      <c r="A26" s="61" t="s">
        <v>71</v>
      </c>
      <c r="B26" s="61"/>
      <c r="C26" s="61"/>
      <c r="BS26" s="4"/>
    </row>
    <row r="27" spans="1:7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BS27" s="27"/>
    </row>
    <row r="28" spans="1:71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BS28" s="28"/>
    </row>
    <row r="29" spans="1:71" ht="1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BS29" s="28"/>
    </row>
    <row r="30" spans="1:71" ht="1.5" customHeight="1" hidden="1">
      <c r="A30" s="42"/>
      <c r="B30" s="42"/>
      <c r="C30" s="42"/>
      <c r="D30" s="42"/>
      <c r="E30" s="42"/>
      <c r="F30" s="42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BC30" s="37"/>
      <c r="BD30" s="37"/>
      <c r="BE30" s="37"/>
      <c r="BF30" s="37"/>
      <c r="BG30" s="37"/>
      <c r="BH30" s="37"/>
      <c r="BI30" s="37"/>
      <c r="BJ30" s="38"/>
      <c r="BK30" s="38"/>
      <c r="BL30" s="37"/>
      <c r="BM30" s="37"/>
      <c r="BN30" s="37"/>
      <c r="BO30" s="37"/>
      <c r="BP30" s="37"/>
      <c r="BS30" s="28"/>
    </row>
    <row r="31" spans="1:71" s="39" customFormat="1" ht="33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25"/>
      <c r="BD31" s="25"/>
      <c r="BE31" s="25"/>
      <c r="BF31" s="25"/>
      <c r="BG31" s="25"/>
      <c r="BH31" s="25"/>
      <c r="BI31" s="25"/>
      <c r="BJ31" s="26"/>
      <c r="BK31" s="26"/>
      <c r="BL31" s="25"/>
      <c r="BM31" s="25"/>
      <c r="BN31" s="25"/>
      <c r="BO31" s="25"/>
      <c r="BP31" s="25"/>
      <c r="BS31" s="36"/>
    </row>
    <row r="32" spans="1:35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4"/>
    </row>
    <row r="33" spans="1:35" ht="4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27.75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</sheetData>
  <sheetProtection/>
  <mergeCells count="49">
    <mergeCell ref="BT20:BW20"/>
    <mergeCell ref="BT21:BW21"/>
    <mergeCell ref="BT22:BW22"/>
    <mergeCell ref="BT23:BW23"/>
    <mergeCell ref="A34:AI34"/>
    <mergeCell ref="BT24:BW24"/>
    <mergeCell ref="A25:C25"/>
    <mergeCell ref="BC25:BP25"/>
    <mergeCell ref="A26:C26"/>
    <mergeCell ref="BT18:BW18"/>
    <mergeCell ref="BT19:BW19"/>
    <mergeCell ref="BT12:BW12"/>
    <mergeCell ref="BT13:BW13"/>
    <mergeCell ref="BT14:BW14"/>
    <mergeCell ref="BT15:BW15"/>
    <mergeCell ref="BT5:BW7"/>
    <mergeCell ref="BS5:BS7"/>
    <mergeCell ref="BT16:BW16"/>
    <mergeCell ref="BT17:BW17"/>
    <mergeCell ref="BT8:BW8"/>
    <mergeCell ref="BT9:BW9"/>
    <mergeCell ref="BT10:BW10"/>
    <mergeCell ref="BT11:BW11"/>
    <mergeCell ref="BP5:BP7"/>
    <mergeCell ref="BQ5:BR6"/>
    <mergeCell ref="B6:F6"/>
    <mergeCell ref="G6:I6"/>
    <mergeCell ref="J6:Q6"/>
    <mergeCell ref="R6:Y6"/>
    <mergeCell ref="Z6:AA6"/>
    <mergeCell ref="AB6:AC6"/>
    <mergeCell ref="AS6:AT6"/>
    <mergeCell ref="AU6:AX6"/>
    <mergeCell ref="AD6:AI6"/>
    <mergeCell ref="AK6:AP6"/>
    <mergeCell ref="AQ6:AR6"/>
    <mergeCell ref="BO5:BO7"/>
    <mergeCell ref="AY6:BA6"/>
    <mergeCell ref="BB6:BG6"/>
    <mergeCell ref="A2:AO2"/>
    <mergeCell ref="A3:AO3"/>
    <mergeCell ref="A4:BN4"/>
    <mergeCell ref="A5:A6"/>
    <mergeCell ref="B5:BG5"/>
    <mergeCell ref="BH5:BH7"/>
    <mergeCell ref="BI5:BI7"/>
    <mergeCell ref="BJ5:BK6"/>
    <mergeCell ref="BL5:BL7"/>
    <mergeCell ref="BM5:BN6"/>
  </mergeCells>
  <printOptions/>
  <pageMargins left="0.17" right="0.17" top="0.2" bottom="0.18" header="0.5" footer="0.21"/>
  <pageSetup horizontalDpi="600" verticalDpi="600" orientation="landscape" paperSize="9" scale="99" r:id="rId1"/>
  <rowBreaks count="1" manualBreakCount="1">
    <brk id="25" max="74" man="1"/>
  </rowBreaks>
  <colBreaks count="2" manualBreakCount="2">
    <brk id="35" max="25" man="1"/>
    <brk id="68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Z34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1" width="5.421875" style="25" customWidth="1"/>
    <col min="2" max="3" width="5.00390625" style="25" customWidth="1"/>
    <col min="4" max="4" width="5.421875" style="25" customWidth="1"/>
    <col min="5" max="5" width="3.421875" style="25" customWidth="1"/>
    <col min="6" max="6" width="4.00390625" style="25" customWidth="1"/>
    <col min="7" max="7" width="2.8515625" style="26" customWidth="1"/>
    <col min="8" max="8" width="3.140625" style="25" customWidth="1"/>
    <col min="9" max="9" width="3.421875" style="25" hidden="1" customWidth="1"/>
    <col min="10" max="10" width="4.140625" style="25" customWidth="1"/>
    <col min="11" max="11" width="4.7109375" style="25" customWidth="1"/>
    <col min="12" max="12" width="4.8515625" style="25" customWidth="1"/>
    <col min="13" max="13" width="4.00390625" style="25" customWidth="1"/>
    <col min="14" max="14" width="3.421875" style="25" customWidth="1"/>
    <col min="15" max="15" width="5.00390625" style="25" customWidth="1"/>
    <col min="16" max="16" width="4.57421875" style="25" customWidth="1"/>
    <col min="17" max="17" width="4.8515625" style="25" customWidth="1"/>
    <col min="18" max="18" width="5.421875" style="25" customWidth="1"/>
    <col min="19" max="19" width="4.140625" style="25" customWidth="1"/>
    <col min="20" max="20" width="5.421875" style="25" customWidth="1"/>
    <col min="21" max="21" width="5.28125" style="25" customWidth="1"/>
    <col min="22" max="22" width="4.140625" style="25" customWidth="1"/>
    <col min="23" max="23" width="5.28125" style="25" customWidth="1"/>
    <col min="24" max="24" width="5.140625" style="25" customWidth="1"/>
    <col min="25" max="25" width="4.8515625" style="25" customWidth="1"/>
    <col min="26" max="26" width="3.28125" style="25" customWidth="1"/>
    <col min="27" max="27" width="3.00390625" style="25" customWidth="1"/>
    <col min="28" max="28" width="2.28125" style="25" customWidth="1"/>
    <col min="29" max="29" width="2.421875" style="25" customWidth="1"/>
    <col min="30" max="30" width="4.28125" style="25" customWidth="1"/>
    <col min="31" max="31" width="4.421875" style="25" customWidth="1"/>
    <col min="32" max="32" width="5.8515625" style="25" customWidth="1"/>
    <col min="33" max="33" width="4.140625" style="25" customWidth="1"/>
    <col min="34" max="34" width="5.00390625" style="25" customWidth="1"/>
    <col min="35" max="36" width="5.7109375" style="25" customWidth="1"/>
    <col min="37" max="37" width="4.7109375" style="25" customWidth="1"/>
    <col min="38" max="38" width="4.57421875" style="25" customWidth="1"/>
    <col min="39" max="39" width="4.28125" style="25" customWidth="1"/>
    <col min="40" max="40" width="4.00390625" style="25" customWidth="1"/>
    <col min="41" max="41" width="3.57421875" style="25" customWidth="1"/>
    <col min="42" max="42" width="4.421875" style="25" customWidth="1"/>
    <col min="43" max="43" width="2.57421875" style="25" customWidth="1"/>
    <col min="44" max="44" width="3.00390625" style="25" customWidth="1"/>
    <col min="45" max="45" width="3.28125" style="25" customWidth="1"/>
    <col min="46" max="46" width="4.28125" style="25" customWidth="1"/>
    <col min="47" max="48" width="4.421875" style="25" customWidth="1"/>
    <col min="49" max="49" width="3.421875" style="25" customWidth="1"/>
    <col min="50" max="50" width="2.140625" style="25" hidden="1" customWidth="1"/>
    <col min="51" max="51" width="4.28125" style="25" customWidth="1"/>
    <col min="52" max="52" width="4.140625" style="25" customWidth="1"/>
    <col min="53" max="53" width="4.8515625" style="25" bestFit="1" customWidth="1"/>
    <col min="54" max="54" width="4.57421875" style="25" customWidth="1"/>
    <col min="55" max="55" width="4.28125" style="25" customWidth="1"/>
    <col min="56" max="56" width="3.28125" style="25" customWidth="1"/>
    <col min="57" max="57" width="4.8515625" style="25" customWidth="1"/>
    <col min="58" max="58" width="3.28125" style="25" customWidth="1"/>
    <col min="59" max="59" width="4.57421875" style="25" customWidth="1"/>
    <col min="60" max="60" width="3.8515625" style="25" customWidth="1"/>
    <col min="61" max="61" width="6.00390625" style="25" customWidth="1"/>
    <col min="62" max="62" width="5.140625" style="26" customWidth="1"/>
    <col min="63" max="63" width="5.28125" style="26" customWidth="1"/>
    <col min="64" max="64" width="5.421875" style="25" customWidth="1"/>
    <col min="65" max="67" width="5.57421875" style="25" customWidth="1"/>
    <col min="68" max="68" width="5.7109375" style="25" customWidth="1"/>
    <col min="69" max="70" width="5.140625" style="4" customWidth="1"/>
    <col min="71" max="71" width="8.421875" style="25" customWidth="1"/>
    <col min="72" max="74" width="6.421875" style="4" customWidth="1"/>
    <col min="75" max="75" width="12.8515625" style="4" customWidth="1"/>
    <col min="76" max="16384" width="6.421875" style="4" customWidth="1"/>
  </cols>
  <sheetData>
    <row r="2" spans="1:77" ht="15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3"/>
      <c r="BR2" s="3"/>
      <c r="BS2" s="3"/>
      <c r="BT2" s="3"/>
      <c r="BU2" s="3"/>
      <c r="BV2" s="3"/>
      <c r="BW2" s="3"/>
      <c r="BX2" s="3"/>
      <c r="BY2" s="3"/>
    </row>
    <row r="3" spans="1:77" ht="15.75" customHeight="1">
      <c r="A3" s="62" t="s">
        <v>91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3"/>
      <c r="BR3" s="3"/>
      <c r="BS3" s="3"/>
      <c r="BT3" s="3"/>
      <c r="BU3" s="3"/>
      <c r="BV3" s="3"/>
      <c r="BW3" s="3"/>
      <c r="BX3" s="3"/>
      <c r="BY3" s="3"/>
    </row>
    <row r="4" spans="1:77" ht="12.7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5"/>
      <c r="BP4" s="5"/>
      <c r="BQ4" s="3"/>
      <c r="BR4" s="3"/>
      <c r="BS4" s="3"/>
      <c r="BT4" s="3"/>
      <c r="BU4" s="3"/>
      <c r="BV4" s="3"/>
      <c r="BW4" s="3"/>
      <c r="BX4" s="3"/>
      <c r="BY4" s="3"/>
    </row>
    <row r="5" spans="1:78" ht="12.75" customHeight="1">
      <c r="A5" s="64"/>
      <c r="B5" s="66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 t="s">
        <v>3</v>
      </c>
      <c r="BI5" s="64" t="s">
        <v>79</v>
      </c>
      <c r="BJ5" s="71" t="s">
        <v>75</v>
      </c>
      <c r="BK5" s="72"/>
      <c r="BL5" s="79" t="s">
        <v>76</v>
      </c>
      <c r="BM5" s="71" t="s">
        <v>4</v>
      </c>
      <c r="BN5" s="80"/>
      <c r="BO5" s="64" t="s">
        <v>78</v>
      </c>
      <c r="BP5" s="75" t="s">
        <v>5</v>
      </c>
      <c r="BQ5" s="71" t="s">
        <v>6</v>
      </c>
      <c r="BR5" s="80"/>
      <c r="BS5" s="64"/>
      <c r="BT5" s="82" t="s">
        <v>7</v>
      </c>
      <c r="BU5" s="82"/>
      <c r="BV5" s="82"/>
      <c r="BW5" s="82"/>
      <c r="BX5" s="3"/>
      <c r="BY5" s="3"/>
      <c r="BZ5" s="3"/>
    </row>
    <row r="6" spans="1:78" ht="30.75" customHeight="1">
      <c r="A6" s="65"/>
      <c r="B6" s="66" t="s">
        <v>8</v>
      </c>
      <c r="C6" s="67"/>
      <c r="D6" s="67"/>
      <c r="E6" s="67"/>
      <c r="F6" s="74"/>
      <c r="G6" s="66" t="s">
        <v>9</v>
      </c>
      <c r="H6" s="67"/>
      <c r="I6" s="74"/>
      <c r="J6" s="66" t="s">
        <v>10</v>
      </c>
      <c r="K6" s="67"/>
      <c r="L6" s="67"/>
      <c r="M6" s="67"/>
      <c r="N6" s="67"/>
      <c r="O6" s="67"/>
      <c r="P6" s="67"/>
      <c r="Q6" s="74"/>
      <c r="R6" s="66" t="s">
        <v>11</v>
      </c>
      <c r="S6" s="67"/>
      <c r="T6" s="67"/>
      <c r="U6" s="67"/>
      <c r="V6" s="67"/>
      <c r="W6" s="67"/>
      <c r="X6" s="67"/>
      <c r="Y6" s="74"/>
      <c r="Z6" s="66" t="s">
        <v>12</v>
      </c>
      <c r="AA6" s="74"/>
      <c r="AB6" s="66" t="s">
        <v>13</v>
      </c>
      <c r="AC6" s="74"/>
      <c r="AD6" s="66" t="s">
        <v>14</v>
      </c>
      <c r="AE6" s="67"/>
      <c r="AF6" s="67"/>
      <c r="AG6" s="67"/>
      <c r="AH6" s="67"/>
      <c r="AI6" s="67"/>
      <c r="AJ6" s="6"/>
      <c r="AK6" s="66" t="s">
        <v>15</v>
      </c>
      <c r="AL6" s="67"/>
      <c r="AM6" s="67"/>
      <c r="AN6" s="67"/>
      <c r="AO6" s="67"/>
      <c r="AP6" s="74"/>
      <c r="AQ6" s="66" t="s">
        <v>16</v>
      </c>
      <c r="AR6" s="74"/>
      <c r="AS6" s="76" t="s">
        <v>17</v>
      </c>
      <c r="AT6" s="77"/>
      <c r="AU6" s="66" t="s">
        <v>18</v>
      </c>
      <c r="AV6" s="67"/>
      <c r="AW6" s="67"/>
      <c r="AX6" s="74"/>
      <c r="AY6" s="66" t="s">
        <v>19</v>
      </c>
      <c r="AZ6" s="67"/>
      <c r="BA6" s="74"/>
      <c r="BB6" s="75" t="s">
        <v>20</v>
      </c>
      <c r="BC6" s="75"/>
      <c r="BD6" s="75"/>
      <c r="BE6" s="75"/>
      <c r="BF6" s="75"/>
      <c r="BG6" s="66"/>
      <c r="BH6" s="69"/>
      <c r="BI6" s="78"/>
      <c r="BJ6" s="73"/>
      <c r="BK6" s="63"/>
      <c r="BL6" s="79"/>
      <c r="BM6" s="73"/>
      <c r="BN6" s="81"/>
      <c r="BO6" s="78"/>
      <c r="BP6" s="75"/>
      <c r="BQ6" s="73"/>
      <c r="BR6" s="81"/>
      <c r="BS6" s="78"/>
      <c r="BT6" s="82"/>
      <c r="BU6" s="82"/>
      <c r="BV6" s="82"/>
      <c r="BW6" s="82"/>
      <c r="BX6" s="3"/>
      <c r="BY6" s="3"/>
      <c r="BZ6" s="3"/>
    </row>
    <row r="7" spans="1:78" ht="60" customHeight="1">
      <c r="A7" s="8"/>
      <c r="B7" s="8" t="s">
        <v>21</v>
      </c>
      <c r="C7" s="8" t="s">
        <v>22</v>
      </c>
      <c r="D7" s="10" t="s">
        <v>80</v>
      </c>
      <c r="E7" s="8" t="s">
        <v>23</v>
      </c>
      <c r="F7" s="10" t="s">
        <v>24</v>
      </c>
      <c r="G7" s="11" t="s">
        <v>25</v>
      </c>
      <c r="H7" s="8" t="s">
        <v>22</v>
      </c>
      <c r="I7" s="8" t="s">
        <v>23</v>
      </c>
      <c r="J7" s="8" t="s">
        <v>21</v>
      </c>
      <c r="K7" s="8" t="s">
        <v>22</v>
      </c>
      <c r="L7" s="10" t="s">
        <v>80</v>
      </c>
      <c r="M7" s="10" t="s">
        <v>26</v>
      </c>
      <c r="N7" s="10" t="s">
        <v>27</v>
      </c>
      <c r="O7" s="10" t="s">
        <v>28</v>
      </c>
      <c r="P7" s="10" t="s">
        <v>29</v>
      </c>
      <c r="Q7" s="41" t="s">
        <v>73</v>
      </c>
      <c r="R7" s="8" t="s">
        <v>21</v>
      </c>
      <c r="S7" s="8" t="s">
        <v>22</v>
      </c>
      <c r="T7" s="10" t="s">
        <v>80</v>
      </c>
      <c r="U7" s="10" t="s">
        <v>30</v>
      </c>
      <c r="V7" s="10" t="s">
        <v>27</v>
      </c>
      <c r="W7" s="10" t="s">
        <v>31</v>
      </c>
      <c r="X7" s="10" t="s">
        <v>29</v>
      </c>
      <c r="Y7" s="10" t="s">
        <v>73</v>
      </c>
      <c r="Z7" s="8" t="s">
        <v>25</v>
      </c>
      <c r="AA7" s="8" t="s">
        <v>22</v>
      </c>
      <c r="AB7" s="8" t="s">
        <v>25</v>
      </c>
      <c r="AC7" s="8" t="s">
        <v>22</v>
      </c>
      <c r="AD7" s="8" t="s">
        <v>21</v>
      </c>
      <c r="AE7" s="8" t="s">
        <v>22</v>
      </c>
      <c r="AF7" s="10" t="s">
        <v>80</v>
      </c>
      <c r="AG7" s="12" t="s">
        <v>27</v>
      </c>
      <c r="AH7" s="12" t="s">
        <v>28</v>
      </c>
      <c r="AI7" s="12" t="s">
        <v>32</v>
      </c>
      <c r="AJ7" s="10"/>
      <c r="AK7" s="8" t="s">
        <v>21</v>
      </c>
      <c r="AL7" s="8" t="s">
        <v>22</v>
      </c>
      <c r="AM7" s="10" t="s">
        <v>80</v>
      </c>
      <c r="AN7" s="12" t="s">
        <v>27</v>
      </c>
      <c r="AO7" s="12" t="s">
        <v>28</v>
      </c>
      <c r="AP7" s="12" t="s">
        <v>32</v>
      </c>
      <c r="AQ7" s="12" t="s">
        <v>21</v>
      </c>
      <c r="AR7" s="12" t="s">
        <v>22</v>
      </c>
      <c r="AS7" s="8" t="s">
        <v>21</v>
      </c>
      <c r="AT7" s="8" t="s">
        <v>22</v>
      </c>
      <c r="AU7" s="9" t="s">
        <v>21</v>
      </c>
      <c r="AV7" s="9" t="s">
        <v>22</v>
      </c>
      <c r="AW7" s="12" t="s">
        <v>27</v>
      </c>
      <c r="AX7" s="13"/>
      <c r="AY7" s="8" t="s">
        <v>21</v>
      </c>
      <c r="AZ7" s="8" t="s">
        <v>22</v>
      </c>
      <c r="BA7" s="10" t="s">
        <v>80</v>
      </c>
      <c r="BB7" s="9" t="s">
        <v>21</v>
      </c>
      <c r="BC7" s="9" t="s">
        <v>33</v>
      </c>
      <c r="BD7" s="10" t="s">
        <v>80</v>
      </c>
      <c r="BE7" s="10" t="s">
        <v>27</v>
      </c>
      <c r="BF7" s="10" t="s">
        <v>28</v>
      </c>
      <c r="BG7" s="14" t="s">
        <v>34</v>
      </c>
      <c r="BH7" s="70"/>
      <c r="BI7" s="65"/>
      <c r="BJ7" s="11" t="s">
        <v>21</v>
      </c>
      <c r="BK7" s="15" t="s">
        <v>22</v>
      </c>
      <c r="BL7" s="79"/>
      <c r="BM7" s="12" t="s">
        <v>77</v>
      </c>
      <c r="BN7" s="12" t="s">
        <v>74</v>
      </c>
      <c r="BO7" s="65"/>
      <c r="BP7" s="75"/>
      <c r="BQ7" s="16" t="s">
        <v>35</v>
      </c>
      <c r="BR7" s="16" t="s">
        <v>22</v>
      </c>
      <c r="BS7" s="65"/>
      <c r="BT7" s="82"/>
      <c r="BU7" s="82"/>
      <c r="BV7" s="82"/>
      <c r="BW7" s="82"/>
      <c r="BX7" s="3"/>
      <c r="BY7" s="3"/>
      <c r="BZ7" s="3"/>
    </row>
    <row r="8" spans="1:77" ht="18" customHeight="1">
      <c r="A8" s="8" t="s">
        <v>36</v>
      </c>
      <c r="B8" s="11">
        <v>120</v>
      </c>
      <c r="C8" s="11">
        <v>90.7</v>
      </c>
      <c r="D8" s="8">
        <v>12.6</v>
      </c>
      <c r="E8" s="11">
        <f>C8/B8*100</f>
        <v>75.58333333333334</v>
      </c>
      <c r="F8" s="11">
        <f aca="true" t="shared" si="0" ref="F8:F24">C8/D8*100</f>
        <v>719.8412698412699</v>
      </c>
      <c r="G8" s="11"/>
      <c r="H8" s="11"/>
      <c r="I8" s="11"/>
      <c r="J8" s="8">
        <v>20</v>
      </c>
      <c r="K8" s="11">
        <v>24.2</v>
      </c>
      <c r="L8" s="11">
        <v>3.3</v>
      </c>
      <c r="M8" s="11">
        <f>K8-J8</f>
        <v>4.199999999999999</v>
      </c>
      <c r="N8" s="11">
        <f>K8/J8*100</f>
        <v>121</v>
      </c>
      <c r="O8" s="11">
        <f aca="true" t="shared" si="1" ref="O8:O14">K8/L8*100</f>
        <v>733.3333333333334</v>
      </c>
      <c r="P8" s="11">
        <v>518.8</v>
      </c>
      <c r="Q8" s="29">
        <v>166.8</v>
      </c>
      <c r="R8" s="8">
        <v>215</v>
      </c>
      <c r="S8" s="11">
        <v>2151.5</v>
      </c>
      <c r="T8" s="8">
        <v>23.5</v>
      </c>
      <c r="U8" s="11">
        <f>S8-R8</f>
        <v>1936.5</v>
      </c>
      <c r="V8" s="11">
        <f aca="true" t="shared" si="2" ref="V8:V24">S8/R8*100</f>
        <v>1000.6976744186046</v>
      </c>
      <c r="W8" s="11">
        <f>S8/T8*100</f>
        <v>9155.31914893617</v>
      </c>
      <c r="X8" s="11">
        <v>1693.8</v>
      </c>
      <c r="Y8" s="34">
        <v>483.8</v>
      </c>
      <c r="Z8" s="8">
        <v>5</v>
      </c>
      <c r="AA8" s="11">
        <v>1</v>
      </c>
      <c r="AB8" s="11"/>
      <c r="AC8" s="11"/>
      <c r="AD8" s="8">
        <v>0</v>
      </c>
      <c r="AE8" s="11">
        <v>67</v>
      </c>
      <c r="AF8" s="8">
        <v>0.3</v>
      </c>
      <c r="AG8" s="11"/>
      <c r="AH8" s="11">
        <f>AE8/AF8*100</f>
        <v>22333.333333333336</v>
      </c>
      <c r="AI8" s="11">
        <f>AE8-AD8</f>
        <v>67</v>
      </c>
      <c r="AJ8" s="11" t="s">
        <v>36</v>
      </c>
      <c r="AK8" s="8"/>
      <c r="AL8" s="11"/>
      <c r="AM8" s="8"/>
      <c r="AN8" s="11"/>
      <c r="AO8" s="11"/>
      <c r="AP8" s="11">
        <f>AL8-AK8</f>
        <v>0</v>
      </c>
      <c r="AQ8" s="11"/>
      <c r="AR8" s="11"/>
      <c r="AS8" s="8"/>
      <c r="AT8" s="17"/>
      <c r="AU8" s="7">
        <v>150</v>
      </c>
      <c r="AV8" s="17">
        <v>149.1</v>
      </c>
      <c r="AW8" s="17">
        <f>AV8/AU8*100</f>
        <v>99.4</v>
      </c>
      <c r="AX8" s="11"/>
      <c r="AY8" s="11"/>
      <c r="AZ8" s="11">
        <v>2</v>
      </c>
      <c r="BA8" s="8"/>
      <c r="BB8" s="8">
        <v>2.5</v>
      </c>
      <c r="BC8" s="11">
        <v>30.3</v>
      </c>
      <c r="BD8" s="11">
        <v>41.2</v>
      </c>
      <c r="BE8" s="11">
        <f>BC8/BB8*100</f>
        <v>1212</v>
      </c>
      <c r="BF8" s="11">
        <f>BC8/BD8*100</f>
        <v>73.54368932038835</v>
      </c>
      <c r="BG8" s="11">
        <f>BC8-BB8</f>
        <v>27.8</v>
      </c>
      <c r="BH8" s="11">
        <v>0</v>
      </c>
      <c r="BI8" s="11">
        <v>5852</v>
      </c>
      <c r="BJ8" s="11">
        <f>BB8+AY8+AD8+R8+J8+G8+B8+Z8+AB8+AK8+AS8+AU8</f>
        <v>512.5</v>
      </c>
      <c r="BK8" s="17">
        <f aca="true" t="shared" si="3" ref="BK8:BK24">C8+H8+K8+S8+AE8+BC8+AC8+AX8+AA8+AL8+AT8+AZ8+AV8+BH8+AR8</f>
        <v>2515.8</v>
      </c>
      <c r="BL8" s="17">
        <v>80.9</v>
      </c>
      <c r="BM8" s="11">
        <f>BK8-BJ8</f>
        <v>2003.3000000000002</v>
      </c>
      <c r="BN8" s="11">
        <f>BK8-BL8</f>
        <v>2434.9</v>
      </c>
      <c r="BO8" s="11">
        <f>BK8/BJ8*100</f>
        <v>490.88780487804877</v>
      </c>
      <c r="BP8" s="17">
        <f>BK8/BI8*100</f>
        <v>42.990430622009576</v>
      </c>
      <c r="BQ8" s="11"/>
      <c r="BR8" s="11"/>
      <c r="BS8" s="8" t="s">
        <v>36</v>
      </c>
      <c r="BT8" s="83" t="s">
        <v>37</v>
      </c>
      <c r="BU8" s="83"/>
      <c r="BV8" s="83"/>
      <c r="BW8" s="83"/>
      <c r="BX8" s="3"/>
      <c r="BY8" s="3"/>
    </row>
    <row r="9" spans="1:77" ht="18" customHeight="1">
      <c r="A9" s="8" t="s">
        <v>38</v>
      </c>
      <c r="B9" s="8">
        <v>80</v>
      </c>
      <c r="C9" s="11">
        <v>47.4</v>
      </c>
      <c r="D9" s="8">
        <v>12.2</v>
      </c>
      <c r="E9" s="11">
        <f aca="true" t="shared" si="4" ref="E9:E23">C9/B9*100</f>
        <v>59.25</v>
      </c>
      <c r="F9" s="11">
        <f t="shared" si="0"/>
        <v>388.5245901639344</v>
      </c>
      <c r="G9" s="11">
        <v>28</v>
      </c>
      <c r="H9" s="11"/>
      <c r="I9" s="11"/>
      <c r="J9" s="8">
        <v>93</v>
      </c>
      <c r="K9" s="11">
        <v>21</v>
      </c>
      <c r="L9" s="11">
        <v>6.6</v>
      </c>
      <c r="M9" s="11">
        <f>K9-J9</f>
        <v>-72</v>
      </c>
      <c r="N9" s="49">
        <f aca="true" t="shared" si="5" ref="N9:N23">K9/J9*100</f>
        <v>22.58064516129032</v>
      </c>
      <c r="O9" s="11">
        <f t="shared" si="1"/>
        <v>318.1818181818182</v>
      </c>
      <c r="P9" s="11">
        <v>1107.8</v>
      </c>
      <c r="Q9" s="30">
        <v>419.6</v>
      </c>
      <c r="R9" s="11">
        <v>290</v>
      </c>
      <c r="S9" s="11">
        <v>45.3</v>
      </c>
      <c r="T9" s="8">
        <v>35.6</v>
      </c>
      <c r="U9" s="11">
        <f aca="true" t="shared" si="6" ref="U9:U24">S9-R9</f>
        <v>-244.7</v>
      </c>
      <c r="V9" s="11">
        <f t="shared" si="2"/>
        <v>15.620689655172413</v>
      </c>
      <c r="W9" s="11">
        <f aca="true" t="shared" si="7" ref="W9:W24">S9/T9*100</f>
        <v>127.24719101123594</v>
      </c>
      <c r="X9" s="11">
        <v>1673.2</v>
      </c>
      <c r="Y9" s="35">
        <v>647.3</v>
      </c>
      <c r="Z9" s="8">
        <v>8</v>
      </c>
      <c r="AA9" s="11">
        <v>1.4</v>
      </c>
      <c r="AB9" s="11"/>
      <c r="AC9" s="11"/>
      <c r="AD9" s="8">
        <v>15</v>
      </c>
      <c r="AE9" s="11">
        <v>12.7</v>
      </c>
      <c r="AF9" s="8">
        <v>10.8</v>
      </c>
      <c r="AG9" s="11">
        <f aca="true" t="shared" si="8" ref="AG9:AG23">AE9/AD9*100</f>
        <v>84.66666666666666</v>
      </c>
      <c r="AH9" s="11">
        <f aca="true" t="shared" si="9" ref="AH9:AH23">AE9/AF9*100</f>
        <v>117.59259259259258</v>
      </c>
      <c r="AI9" s="11">
        <f aca="true" t="shared" si="10" ref="AI9:AI23">AE9-AD9</f>
        <v>-2.3000000000000007</v>
      </c>
      <c r="AJ9" s="11" t="s">
        <v>38</v>
      </c>
      <c r="AK9" s="8">
        <v>27</v>
      </c>
      <c r="AL9" s="11"/>
      <c r="AM9" s="8"/>
      <c r="AN9" s="11"/>
      <c r="AO9" s="11"/>
      <c r="AP9" s="11">
        <f aca="true" t="shared" si="11" ref="AP9:AP24">AL9-AK9</f>
        <v>-27</v>
      </c>
      <c r="AQ9" s="11"/>
      <c r="AR9" s="11"/>
      <c r="AS9" s="8"/>
      <c r="AT9" s="17"/>
      <c r="AU9" s="7">
        <v>86</v>
      </c>
      <c r="AV9" s="17">
        <v>8.2</v>
      </c>
      <c r="AW9" s="48">
        <f aca="true" t="shared" si="12" ref="AW9:AW24">AV9/AU9*100</f>
        <v>9.534883720930232</v>
      </c>
      <c r="AX9" s="11"/>
      <c r="AY9" s="11"/>
      <c r="AZ9" s="11"/>
      <c r="BA9" s="8"/>
      <c r="BB9" s="8">
        <v>26</v>
      </c>
      <c r="BC9" s="11">
        <v>9.7</v>
      </c>
      <c r="BD9" s="8"/>
      <c r="BE9" s="11">
        <f aca="true" t="shared" si="13" ref="BE9:BE24">BC9/BB9*100</f>
        <v>37.3076923076923</v>
      </c>
      <c r="BF9" s="11"/>
      <c r="BG9" s="11">
        <f aca="true" t="shared" si="14" ref="BG9:BG24">BC9-BB9</f>
        <v>-16.3</v>
      </c>
      <c r="BH9" s="11"/>
      <c r="BI9" s="11">
        <v>5359</v>
      </c>
      <c r="BJ9" s="11">
        <f aca="true" t="shared" si="15" ref="BJ9:BJ22">BB9+AY9+AD9+R9+J9+G9+B9+Z9+AB9+AK9+AS9+AU9</f>
        <v>653</v>
      </c>
      <c r="BK9" s="17">
        <f t="shared" si="3"/>
        <v>145.7</v>
      </c>
      <c r="BL9" s="17">
        <v>67.5</v>
      </c>
      <c r="BM9" s="11">
        <f aca="true" t="shared" si="16" ref="BM9:BM24">BK9-BJ9</f>
        <v>-507.3</v>
      </c>
      <c r="BN9" s="11">
        <f aca="true" t="shared" si="17" ref="BN9:BN24">BK9-BL9</f>
        <v>78.19999999999999</v>
      </c>
      <c r="BO9" s="49">
        <f aca="true" t="shared" si="18" ref="BO9:BO24">BK9/BJ9*100</f>
        <v>22.312404287901987</v>
      </c>
      <c r="BP9" s="48">
        <f aca="true" t="shared" si="19" ref="BP9:BP24">BK9/BI9*100</f>
        <v>2.7187908191826833</v>
      </c>
      <c r="BQ9" s="11"/>
      <c r="BR9" s="11"/>
      <c r="BS9" s="8" t="s">
        <v>38</v>
      </c>
      <c r="BT9" s="83" t="s">
        <v>39</v>
      </c>
      <c r="BU9" s="83"/>
      <c r="BV9" s="83"/>
      <c r="BW9" s="83"/>
      <c r="BX9" s="3"/>
      <c r="BY9" s="3"/>
    </row>
    <row r="10" spans="1:77" ht="18" customHeight="1">
      <c r="A10" s="8" t="s">
        <v>40</v>
      </c>
      <c r="B10" s="11">
        <v>40</v>
      </c>
      <c r="C10" s="11">
        <v>38.7</v>
      </c>
      <c r="D10" s="8">
        <v>14.4</v>
      </c>
      <c r="E10" s="11">
        <f t="shared" si="4"/>
        <v>96.75</v>
      </c>
      <c r="F10" s="11">
        <f t="shared" si="0"/>
        <v>268.75</v>
      </c>
      <c r="G10" s="11"/>
      <c r="H10" s="11"/>
      <c r="I10" s="11"/>
      <c r="J10" s="8">
        <v>10</v>
      </c>
      <c r="K10" s="11">
        <v>7</v>
      </c>
      <c r="L10" s="8">
        <v>2</v>
      </c>
      <c r="M10" s="11">
        <f aca="true" t="shared" si="20" ref="M10:M24">K10-J10</f>
        <v>-3</v>
      </c>
      <c r="N10" s="11">
        <f t="shared" si="5"/>
        <v>70</v>
      </c>
      <c r="O10" s="11">
        <f t="shared" si="1"/>
        <v>350</v>
      </c>
      <c r="P10" s="11">
        <v>224.7</v>
      </c>
      <c r="Q10" s="30">
        <v>65.9</v>
      </c>
      <c r="R10" s="8">
        <v>166</v>
      </c>
      <c r="S10" s="40">
        <v>84.7</v>
      </c>
      <c r="T10" s="8">
        <v>33</v>
      </c>
      <c r="U10" s="11">
        <f t="shared" si="6"/>
        <v>-81.3</v>
      </c>
      <c r="V10" s="11">
        <f t="shared" si="2"/>
        <v>51.02409638554217</v>
      </c>
      <c r="W10" s="11">
        <f t="shared" si="7"/>
        <v>256.6666666666667</v>
      </c>
      <c r="X10" s="11">
        <v>1851</v>
      </c>
      <c r="Y10" s="35">
        <v>356.2</v>
      </c>
      <c r="Z10" s="8">
        <v>2</v>
      </c>
      <c r="AA10" s="11"/>
      <c r="AB10" s="11"/>
      <c r="AC10" s="11"/>
      <c r="AD10" s="8">
        <v>30</v>
      </c>
      <c r="AE10" s="11"/>
      <c r="AF10" s="8">
        <v>28.3</v>
      </c>
      <c r="AG10" s="11">
        <f t="shared" si="8"/>
        <v>0</v>
      </c>
      <c r="AH10" s="11">
        <f t="shared" si="9"/>
        <v>0</v>
      </c>
      <c r="AI10" s="11">
        <f t="shared" si="10"/>
        <v>-30</v>
      </c>
      <c r="AJ10" s="11" t="s">
        <v>40</v>
      </c>
      <c r="AK10" s="8"/>
      <c r="AL10" s="11">
        <v>26.5</v>
      </c>
      <c r="AM10" s="8"/>
      <c r="AN10" s="11"/>
      <c r="AO10" s="11"/>
      <c r="AP10" s="11">
        <f t="shared" si="11"/>
        <v>26.5</v>
      </c>
      <c r="AQ10" s="11"/>
      <c r="AR10" s="11"/>
      <c r="AS10" s="8"/>
      <c r="AT10" s="17"/>
      <c r="AU10" s="7">
        <v>50</v>
      </c>
      <c r="AV10" s="17">
        <v>18</v>
      </c>
      <c r="AW10" s="17">
        <f t="shared" si="12"/>
        <v>36</v>
      </c>
      <c r="AX10" s="11"/>
      <c r="AY10" s="11"/>
      <c r="AZ10" s="11"/>
      <c r="BA10" s="8"/>
      <c r="BB10" s="11">
        <v>7.5</v>
      </c>
      <c r="BC10" s="11"/>
      <c r="BD10" s="8"/>
      <c r="BE10" s="11">
        <f t="shared" si="13"/>
        <v>0</v>
      </c>
      <c r="BF10" s="11">
        <v>0</v>
      </c>
      <c r="BG10" s="11">
        <f t="shared" si="14"/>
        <v>-7.5</v>
      </c>
      <c r="BH10" s="11"/>
      <c r="BI10" s="11">
        <v>3281</v>
      </c>
      <c r="BJ10" s="11">
        <f t="shared" si="15"/>
        <v>305.5</v>
      </c>
      <c r="BK10" s="17">
        <f t="shared" si="3"/>
        <v>174.9</v>
      </c>
      <c r="BL10" s="17">
        <v>77.7</v>
      </c>
      <c r="BM10" s="11">
        <f t="shared" si="16"/>
        <v>-130.6</v>
      </c>
      <c r="BN10" s="11">
        <f t="shared" si="17"/>
        <v>97.2</v>
      </c>
      <c r="BO10" s="11">
        <f t="shared" si="18"/>
        <v>57.250409165302784</v>
      </c>
      <c r="BP10" s="48">
        <f t="shared" si="19"/>
        <v>5.330691862237123</v>
      </c>
      <c r="BQ10" s="11"/>
      <c r="BR10" s="11"/>
      <c r="BS10" s="8" t="s">
        <v>40</v>
      </c>
      <c r="BT10" s="83" t="s">
        <v>41</v>
      </c>
      <c r="BU10" s="83"/>
      <c r="BV10" s="83"/>
      <c r="BW10" s="83"/>
      <c r="BX10" s="3"/>
      <c r="BY10" s="3"/>
    </row>
    <row r="11" spans="1:77" ht="18" customHeight="1">
      <c r="A11" s="8" t="s">
        <v>42</v>
      </c>
      <c r="B11" s="11">
        <v>42</v>
      </c>
      <c r="C11" s="11">
        <v>29.6</v>
      </c>
      <c r="D11" s="8">
        <v>20.8</v>
      </c>
      <c r="E11" s="11">
        <f t="shared" si="4"/>
        <v>70.47619047619048</v>
      </c>
      <c r="F11" s="11">
        <f t="shared" si="0"/>
        <v>142.30769230769232</v>
      </c>
      <c r="G11" s="11"/>
      <c r="H11" s="11">
        <v>3.3</v>
      </c>
      <c r="I11" s="11"/>
      <c r="J11" s="11"/>
      <c r="K11" s="11">
        <v>0.1</v>
      </c>
      <c r="L11" s="11">
        <v>0.2</v>
      </c>
      <c r="M11" s="11">
        <f t="shared" si="20"/>
        <v>0.1</v>
      </c>
      <c r="N11" s="11"/>
      <c r="O11" s="11">
        <f t="shared" si="1"/>
        <v>50</v>
      </c>
      <c r="P11" s="11">
        <v>47.9</v>
      </c>
      <c r="Q11" s="31">
        <v>14.3</v>
      </c>
      <c r="R11" s="8">
        <v>12</v>
      </c>
      <c r="S11" s="11">
        <v>5.5</v>
      </c>
      <c r="T11" s="8">
        <v>5.8</v>
      </c>
      <c r="U11" s="11">
        <f t="shared" si="6"/>
        <v>-6.5</v>
      </c>
      <c r="V11" s="11">
        <f t="shared" si="2"/>
        <v>45.83333333333333</v>
      </c>
      <c r="W11" s="11">
        <f t="shared" si="7"/>
        <v>94.82758620689656</v>
      </c>
      <c r="X11" s="11">
        <v>440.3</v>
      </c>
      <c r="Y11" s="35">
        <v>23</v>
      </c>
      <c r="Z11" s="8"/>
      <c r="AA11" s="11"/>
      <c r="AB11" s="11"/>
      <c r="AC11" s="11"/>
      <c r="AD11" s="8">
        <v>45</v>
      </c>
      <c r="AE11" s="11">
        <v>37.4</v>
      </c>
      <c r="AF11" s="8">
        <v>37.2</v>
      </c>
      <c r="AG11" s="11">
        <f t="shared" si="8"/>
        <v>83.11111111111111</v>
      </c>
      <c r="AH11" s="11">
        <f t="shared" si="9"/>
        <v>100.53763440860214</v>
      </c>
      <c r="AI11" s="11">
        <f t="shared" si="10"/>
        <v>-7.600000000000001</v>
      </c>
      <c r="AJ11" s="11" t="s">
        <v>42</v>
      </c>
      <c r="AK11" s="11">
        <v>5.7</v>
      </c>
      <c r="AL11" s="11">
        <v>3</v>
      </c>
      <c r="AM11" s="8"/>
      <c r="AN11" s="11"/>
      <c r="AO11" s="11"/>
      <c r="AP11" s="11">
        <f t="shared" si="11"/>
        <v>-2.7</v>
      </c>
      <c r="AQ11" s="11"/>
      <c r="AR11" s="11"/>
      <c r="AS11" s="8"/>
      <c r="AT11" s="17"/>
      <c r="AU11" s="17">
        <v>10.2</v>
      </c>
      <c r="AV11" s="17"/>
      <c r="AW11" s="48">
        <f t="shared" si="12"/>
        <v>0</v>
      </c>
      <c r="AX11" s="11"/>
      <c r="AY11" s="11"/>
      <c r="AZ11" s="11"/>
      <c r="BA11" s="8"/>
      <c r="BB11" s="8">
        <v>10</v>
      </c>
      <c r="BC11" s="11"/>
      <c r="BD11" s="11">
        <v>4.5</v>
      </c>
      <c r="BE11" s="11">
        <f t="shared" si="13"/>
        <v>0</v>
      </c>
      <c r="BF11" s="11">
        <f>BC11/BD11*100</f>
        <v>0</v>
      </c>
      <c r="BG11" s="11">
        <f t="shared" si="14"/>
        <v>-10</v>
      </c>
      <c r="BH11" s="11"/>
      <c r="BI11" s="11">
        <v>1166</v>
      </c>
      <c r="BJ11" s="11">
        <f t="shared" si="15"/>
        <v>124.9</v>
      </c>
      <c r="BK11" s="17">
        <f t="shared" si="3"/>
        <v>78.9</v>
      </c>
      <c r="BL11" s="17">
        <v>81.3</v>
      </c>
      <c r="BM11" s="11">
        <f t="shared" si="16"/>
        <v>-46</v>
      </c>
      <c r="BN11" s="11">
        <f t="shared" si="17"/>
        <v>-2.3999999999999915</v>
      </c>
      <c r="BO11" s="11">
        <f t="shared" si="18"/>
        <v>63.17053642914332</v>
      </c>
      <c r="BP11" s="48">
        <f t="shared" si="19"/>
        <v>6.766723842195541</v>
      </c>
      <c r="BQ11" s="11"/>
      <c r="BR11" s="11"/>
      <c r="BS11" s="8" t="s">
        <v>42</v>
      </c>
      <c r="BT11" s="84" t="s">
        <v>43</v>
      </c>
      <c r="BU11" s="84"/>
      <c r="BV11" s="84"/>
      <c r="BW11" s="84"/>
      <c r="BX11" s="3"/>
      <c r="BY11" s="3"/>
    </row>
    <row r="12" spans="1:77" ht="18" customHeight="1">
      <c r="A12" s="8" t="s">
        <v>44</v>
      </c>
      <c r="B12" s="11">
        <v>25</v>
      </c>
      <c r="C12" s="11">
        <v>2.2</v>
      </c>
      <c r="D12" s="8">
        <v>2.5</v>
      </c>
      <c r="E12" s="49">
        <f t="shared" si="4"/>
        <v>8.8</v>
      </c>
      <c r="F12" s="11">
        <f t="shared" si="0"/>
        <v>88.00000000000001</v>
      </c>
      <c r="G12" s="11"/>
      <c r="H12" s="11"/>
      <c r="I12" s="11"/>
      <c r="J12" s="8">
        <v>2</v>
      </c>
      <c r="K12" s="11">
        <v>1.1</v>
      </c>
      <c r="L12" s="8">
        <v>2</v>
      </c>
      <c r="M12" s="11">
        <f t="shared" si="20"/>
        <v>-0.8999999999999999</v>
      </c>
      <c r="N12" s="11">
        <f t="shared" si="5"/>
        <v>55.00000000000001</v>
      </c>
      <c r="O12" s="11">
        <f t="shared" si="1"/>
        <v>55.00000000000001</v>
      </c>
      <c r="P12" s="11">
        <v>114.8</v>
      </c>
      <c r="Q12" s="31">
        <v>7.7</v>
      </c>
      <c r="R12" s="8">
        <v>12</v>
      </c>
      <c r="S12" s="40">
        <v>4.2</v>
      </c>
      <c r="T12" s="8">
        <v>11.3</v>
      </c>
      <c r="U12" s="11">
        <f t="shared" si="6"/>
        <v>-7.8</v>
      </c>
      <c r="V12" s="49">
        <f t="shared" si="2"/>
        <v>35</v>
      </c>
      <c r="W12" s="11">
        <f t="shared" si="7"/>
        <v>37.16814159292035</v>
      </c>
      <c r="X12" s="11">
        <v>512.5</v>
      </c>
      <c r="Y12" s="35">
        <v>23.9</v>
      </c>
      <c r="Z12" s="8">
        <v>2</v>
      </c>
      <c r="AA12" s="11">
        <v>0.6</v>
      </c>
      <c r="AB12" s="11"/>
      <c r="AC12" s="11"/>
      <c r="AD12" s="8">
        <v>40</v>
      </c>
      <c r="AE12" s="11">
        <v>3</v>
      </c>
      <c r="AF12" s="8">
        <v>7.4</v>
      </c>
      <c r="AG12" s="11">
        <f t="shared" si="8"/>
        <v>7.5</v>
      </c>
      <c r="AH12" s="11">
        <f t="shared" si="9"/>
        <v>40.54054054054054</v>
      </c>
      <c r="AI12" s="11">
        <f t="shared" si="10"/>
        <v>-37</v>
      </c>
      <c r="AJ12" s="11" t="s">
        <v>44</v>
      </c>
      <c r="AK12" s="8"/>
      <c r="AL12" s="11"/>
      <c r="AM12" s="8"/>
      <c r="AN12" s="11"/>
      <c r="AO12" s="11"/>
      <c r="AP12" s="11">
        <f t="shared" si="11"/>
        <v>0</v>
      </c>
      <c r="AQ12" s="11"/>
      <c r="AR12" s="11"/>
      <c r="AS12" s="8"/>
      <c r="AT12" s="17"/>
      <c r="AU12" s="7">
        <v>60</v>
      </c>
      <c r="AV12" s="17">
        <v>6</v>
      </c>
      <c r="AW12" s="48">
        <f t="shared" si="12"/>
        <v>10</v>
      </c>
      <c r="AX12" s="11"/>
      <c r="AY12" s="11"/>
      <c r="AZ12" s="11"/>
      <c r="BA12" s="8"/>
      <c r="BB12" s="8">
        <v>15</v>
      </c>
      <c r="BC12" s="11">
        <v>0.5</v>
      </c>
      <c r="BD12" s="11">
        <v>11.5</v>
      </c>
      <c r="BE12" s="11">
        <f t="shared" si="13"/>
        <v>3.3333333333333335</v>
      </c>
      <c r="BF12" s="11">
        <f>BC12/BD12*100</f>
        <v>4.3478260869565215</v>
      </c>
      <c r="BG12" s="11">
        <f t="shared" si="14"/>
        <v>-14.5</v>
      </c>
      <c r="BH12" s="11"/>
      <c r="BI12" s="11">
        <v>1409</v>
      </c>
      <c r="BJ12" s="11">
        <f t="shared" si="15"/>
        <v>156</v>
      </c>
      <c r="BK12" s="17">
        <f t="shared" si="3"/>
        <v>17.6</v>
      </c>
      <c r="BL12" s="17">
        <v>37.6</v>
      </c>
      <c r="BM12" s="11">
        <f t="shared" si="16"/>
        <v>-138.4</v>
      </c>
      <c r="BN12" s="11">
        <f t="shared" si="17"/>
        <v>-20</v>
      </c>
      <c r="BO12" s="49">
        <f t="shared" si="18"/>
        <v>11.282051282051283</v>
      </c>
      <c r="BP12" s="48">
        <f t="shared" si="19"/>
        <v>1.249112845990064</v>
      </c>
      <c r="BQ12" s="11"/>
      <c r="BR12" s="11"/>
      <c r="BS12" s="8" t="s">
        <v>44</v>
      </c>
      <c r="BT12" s="83" t="s">
        <v>45</v>
      </c>
      <c r="BU12" s="83"/>
      <c r="BV12" s="83"/>
      <c r="BW12" s="83"/>
      <c r="BX12" s="3"/>
      <c r="BY12" s="3"/>
    </row>
    <row r="13" spans="1:77" ht="18" customHeight="1">
      <c r="A13" s="8" t="s">
        <v>46</v>
      </c>
      <c r="B13" s="8">
        <v>25</v>
      </c>
      <c r="C13" s="11">
        <v>5.2</v>
      </c>
      <c r="D13" s="8">
        <v>0.8</v>
      </c>
      <c r="E13" s="49">
        <f t="shared" si="4"/>
        <v>20.8</v>
      </c>
      <c r="F13" s="11">
        <f t="shared" si="0"/>
        <v>650</v>
      </c>
      <c r="G13" s="11"/>
      <c r="H13" s="11"/>
      <c r="I13" s="11"/>
      <c r="J13" s="8">
        <v>15</v>
      </c>
      <c r="K13" s="11">
        <v>7</v>
      </c>
      <c r="L13" s="8">
        <v>2</v>
      </c>
      <c r="M13" s="11">
        <f t="shared" si="20"/>
        <v>-8</v>
      </c>
      <c r="N13" s="11">
        <f t="shared" si="5"/>
        <v>46.666666666666664</v>
      </c>
      <c r="O13" s="11">
        <f t="shared" si="1"/>
        <v>350</v>
      </c>
      <c r="P13" s="11">
        <v>185.7</v>
      </c>
      <c r="Q13" s="32">
        <v>39.5</v>
      </c>
      <c r="R13" s="11">
        <v>90</v>
      </c>
      <c r="S13" s="11">
        <v>58.6</v>
      </c>
      <c r="T13" s="8">
        <v>7.1</v>
      </c>
      <c r="U13" s="11">
        <f t="shared" si="6"/>
        <v>-31.4</v>
      </c>
      <c r="V13" s="11">
        <f t="shared" si="2"/>
        <v>65.11111111111111</v>
      </c>
      <c r="W13" s="11">
        <f t="shared" si="7"/>
        <v>825.3521126760564</v>
      </c>
      <c r="X13" s="11">
        <v>711.9</v>
      </c>
      <c r="Y13" s="35">
        <v>157.5</v>
      </c>
      <c r="Z13" s="8">
        <v>5</v>
      </c>
      <c r="AA13" s="11">
        <v>1.7</v>
      </c>
      <c r="AB13" s="11"/>
      <c r="AC13" s="11"/>
      <c r="AD13" s="8">
        <v>28</v>
      </c>
      <c r="AE13" s="11">
        <v>15.7</v>
      </c>
      <c r="AF13" s="8">
        <v>18.8</v>
      </c>
      <c r="AG13" s="11">
        <f t="shared" si="8"/>
        <v>56.07142857142857</v>
      </c>
      <c r="AH13" s="11">
        <f t="shared" si="9"/>
        <v>83.51063829787233</v>
      </c>
      <c r="AI13" s="11">
        <f t="shared" si="10"/>
        <v>-12.3</v>
      </c>
      <c r="AJ13" s="11" t="s">
        <v>46</v>
      </c>
      <c r="AK13" s="8">
        <v>0</v>
      </c>
      <c r="AL13" s="11"/>
      <c r="AM13" s="8"/>
      <c r="AN13" s="11"/>
      <c r="AO13" s="11"/>
      <c r="AP13" s="11">
        <f t="shared" si="11"/>
        <v>0</v>
      </c>
      <c r="AQ13" s="11"/>
      <c r="AR13" s="11"/>
      <c r="AS13" s="8"/>
      <c r="AT13" s="17"/>
      <c r="AU13" s="7">
        <v>25</v>
      </c>
      <c r="AV13" s="17">
        <v>1</v>
      </c>
      <c r="AW13" s="48">
        <f t="shared" si="12"/>
        <v>4</v>
      </c>
      <c r="AX13" s="11"/>
      <c r="AY13" s="11"/>
      <c r="AZ13" s="11"/>
      <c r="BA13" s="8"/>
      <c r="BB13" s="8">
        <v>6</v>
      </c>
      <c r="BC13" s="11"/>
      <c r="BD13" s="8"/>
      <c r="BE13" s="11">
        <f t="shared" si="13"/>
        <v>0</v>
      </c>
      <c r="BF13" s="11">
        <v>0</v>
      </c>
      <c r="BG13" s="11">
        <f t="shared" si="14"/>
        <v>-6</v>
      </c>
      <c r="BH13" s="11"/>
      <c r="BI13" s="11">
        <v>2550</v>
      </c>
      <c r="BJ13" s="11">
        <f t="shared" si="15"/>
        <v>194</v>
      </c>
      <c r="BK13" s="17">
        <f t="shared" si="3"/>
        <v>89.2</v>
      </c>
      <c r="BL13" s="17">
        <v>31.5</v>
      </c>
      <c r="BM13" s="11">
        <f t="shared" si="16"/>
        <v>-104.8</v>
      </c>
      <c r="BN13" s="11">
        <f t="shared" si="17"/>
        <v>57.7</v>
      </c>
      <c r="BO13" s="11">
        <f t="shared" si="18"/>
        <v>45.97938144329897</v>
      </c>
      <c r="BP13" s="48">
        <f t="shared" si="19"/>
        <v>3.4980392156862745</v>
      </c>
      <c r="BQ13" s="11"/>
      <c r="BR13" s="11"/>
      <c r="BS13" s="8" t="s">
        <v>46</v>
      </c>
      <c r="BT13" s="83" t="s">
        <v>47</v>
      </c>
      <c r="BU13" s="83"/>
      <c r="BV13" s="83"/>
      <c r="BW13" s="83"/>
      <c r="BX13" s="3"/>
      <c r="BY13" s="3"/>
    </row>
    <row r="14" spans="1:77" ht="18" customHeight="1">
      <c r="A14" s="8" t="s">
        <v>48</v>
      </c>
      <c r="B14" s="11">
        <v>30</v>
      </c>
      <c r="C14" s="11">
        <v>17.7</v>
      </c>
      <c r="D14" s="8">
        <v>7.3</v>
      </c>
      <c r="E14" s="11">
        <f t="shared" si="4"/>
        <v>59</v>
      </c>
      <c r="F14" s="11">
        <f t="shared" si="0"/>
        <v>242.46575342465752</v>
      </c>
      <c r="G14" s="11"/>
      <c r="H14" s="11">
        <v>35</v>
      </c>
      <c r="I14" s="11"/>
      <c r="J14" s="8">
        <v>10</v>
      </c>
      <c r="K14" s="11">
        <v>6.3</v>
      </c>
      <c r="L14" s="11">
        <v>0.4</v>
      </c>
      <c r="M14" s="11">
        <f t="shared" si="20"/>
        <v>-3.7</v>
      </c>
      <c r="N14" s="11">
        <f t="shared" si="5"/>
        <v>63</v>
      </c>
      <c r="O14" s="11">
        <f t="shared" si="1"/>
        <v>1574.9999999999998</v>
      </c>
      <c r="P14" s="11">
        <v>268.2</v>
      </c>
      <c r="Q14" s="33">
        <v>18.5</v>
      </c>
      <c r="R14" s="11">
        <v>95</v>
      </c>
      <c r="S14" s="11">
        <v>14.6</v>
      </c>
      <c r="T14" s="8">
        <v>4</v>
      </c>
      <c r="U14" s="11">
        <f t="shared" si="6"/>
        <v>-80.4</v>
      </c>
      <c r="V14" s="49">
        <f t="shared" si="2"/>
        <v>15.368421052631579</v>
      </c>
      <c r="W14" s="11">
        <f t="shared" si="7"/>
        <v>365</v>
      </c>
      <c r="X14" s="11">
        <v>916.4</v>
      </c>
      <c r="Y14" s="35">
        <v>213.3</v>
      </c>
      <c r="Z14" s="11">
        <v>1</v>
      </c>
      <c r="AA14" s="11"/>
      <c r="AB14" s="11"/>
      <c r="AC14" s="11"/>
      <c r="AD14" s="11">
        <v>8</v>
      </c>
      <c r="AE14" s="11">
        <v>1</v>
      </c>
      <c r="AF14" s="8">
        <v>1.2</v>
      </c>
      <c r="AG14" s="49">
        <f t="shared" si="8"/>
        <v>12.5</v>
      </c>
      <c r="AH14" s="11">
        <f t="shared" si="9"/>
        <v>83.33333333333334</v>
      </c>
      <c r="AI14" s="11">
        <f t="shared" si="10"/>
        <v>-7</v>
      </c>
      <c r="AJ14" s="11" t="s">
        <v>48</v>
      </c>
      <c r="AK14" s="11">
        <v>0</v>
      </c>
      <c r="AL14" s="11"/>
      <c r="AM14" s="8"/>
      <c r="AN14" s="11"/>
      <c r="AO14" s="11"/>
      <c r="AP14" s="11">
        <f t="shared" si="11"/>
        <v>0</v>
      </c>
      <c r="AQ14" s="11"/>
      <c r="AR14" s="11"/>
      <c r="AS14" s="8"/>
      <c r="AT14" s="17"/>
      <c r="AU14" s="7">
        <v>45</v>
      </c>
      <c r="AV14" s="17">
        <v>28.4</v>
      </c>
      <c r="AW14" s="17">
        <f t="shared" si="12"/>
        <v>63.11111111111111</v>
      </c>
      <c r="AX14" s="11"/>
      <c r="AY14" s="11"/>
      <c r="AZ14" s="11">
        <v>146</v>
      </c>
      <c r="BA14" s="8"/>
      <c r="BB14" s="11">
        <v>10</v>
      </c>
      <c r="BC14" s="11">
        <v>55.9</v>
      </c>
      <c r="BD14" s="11"/>
      <c r="BE14" s="11">
        <f t="shared" si="13"/>
        <v>559</v>
      </c>
      <c r="BF14" s="11">
        <v>0</v>
      </c>
      <c r="BG14" s="11">
        <f t="shared" si="14"/>
        <v>45.9</v>
      </c>
      <c r="BH14" s="11"/>
      <c r="BI14" s="11">
        <v>1946</v>
      </c>
      <c r="BJ14" s="11">
        <f t="shared" si="15"/>
        <v>199</v>
      </c>
      <c r="BK14" s="17">
        <f t="shared" si="3"/>
        <v>304.9</v>
      </c>
      <c r="BL14" s="17">
        <v>99.3</v>
      </c>
      <c r="BM14" s="11">
        <f t="shared" si="16"/>
        <v>105.89999999999998</v>
      </c>
      <c r="BN14" s="11">
        <f t="shared" si="17"/>
        <v>205.59999999999997</v>
      </c>
      <c r="BO14" s="11">
        <f t="shared" si="18"/>
        <v>153.21608040201005</v>
      </c>
      <c r="BP14" s="17">
        <f t="shared" si="19"/>
        <v>15.668036998972248</v>
      </c>
      <c r="BQ14" s="11"/>
      <c r="BR14" s="11"/>
      <c r="BS14" s="8" t="s">
        <v>48</v>
      </c>
      <c r="BT14" s="83" t="s">
        <v>49</v>
      </c>
      <c r="BU14" s="83"/>
      <c r="BV14" s="83"/>
      <c r="BW14" s="83"/>
      <c r="BX14" s="3"/>
      <c r="BY14" s="3"/>
    </row>
    <row r="15" spans="1:77" ht="18" customHeight="1">
      <c r="A15" s="8" t="s">
        <v>50</v>
      </c>
      <c r="B15" s="8">
        <v>30</v>
      </c>
      <c r="C15" s="11">
        <v>17.1</v>
      </c>
      <c r="D15" s="8">
        <v>1.1</v>
      </c>
      <c r="E15" s="11">
        <f t="shared" si="4"/>
        <v>57.00000000000001</v>
      </c>
      <c r="F15" s="11">
        <f t="shared" si="0"/>
        <v>1554.5454545454545</v>
      </c>
      <c r="G15" s="11">
        <v>0</v>
      </c>
      <c r="H15" s="11"/>
      <c r="I15" s="11"/>
      <c r="J15" s="8">
        <v>10</v>
      </c>
      <c r="K15" s="11">
        <v>1.8</v>
      </c>
      <c r="L15" s="8"/>
      <c r="M15" s="11">
        <f t="shared" si="20"/>
        <v>-8.2</v>
      </c>
      <c r="N15" s="49">
        <f t="shared" si="5"/>
        <v>18</v>
      </c>
      <c r="O15" s="11"/>
      <c r="P15" s="11">
        <v>146.1</v>
      </c>
      <c r="Q15" s="31">
        <v>42.1</v>
      </c>
      <c r="R15" s="11">
        <v>129</v>
      </c>
      <c r="S15" s="11">
        <v>28.1</v>
      </c>
      <c r="T15" s="8">
        <v>2.1</v>
      </c>
      <c r="U15" s="11">
        <f t="shared" si="6"/>
        <v>-100.9</v>
      </c>
      <c r="V15" s="49">
        <f t="shared" si="2"/>
        <v>21.782945736434108</v>
      </c>
      <c r="W15" s="11">
        <f t="shared" si="7"/>
        <v>1338.095238095238</v>
      </c>
      <c r="X15" s="11">
        <v>709.1</v>
      </c>
      <c r="Y15" s="35">
        <v>317.1</v>
      </c>
      <c r="Z15" s="11">
        <v>0</v>
      </c>
      <c r="AA15" s="11"/>
      <c r="AB15" s="11"/>
      <c r="AC15" s="11"/>
      <c r="AD15" s="8">
        <v>6</v>
      </c>
      <c r="AE15" s="11">
        <v>2.6</v>
      </c>
      <c r="AF15" s="8">
        <v>2.2</v>
      </c>
      <c r="AG15" s="11">
        <f t="shared" si="8"/>
        <v>43.333333333333336</v>
      </c>
      <c r="AH15" s="11">
        <f t="shared" si="9"/>
        <v>118.18181818181816</v>
      </c>
      <c r="AI15" s="11">
        <f t="shared" si="10"/>
        <v>-3.4</v>
      </c>
      <c r="AJ15" s="11" t="s">
        <v>50</v>
      </c>
      <c r="AK15" s="8">
        <v>0</v>
      </c>
      <c r="AL15" s="11"/>
      <c r="AM15" s="8"/>
      <c r="AN15" s="11"/>
      <c r="AO15" s="11"/>
      <c r="AP15" s="11">
        <f t="shared" si="11"/>
        <v>0</v>
      </c>
      <c r="AQ15" s="11"/>
      <c r="AR15" s="11"/>
      <c r="AS15" s="8"/>
      <c r="AT15" s="17"/>
      <c r="AU15" s="7">
        <v>70</v>
      </c>
      <c r="AV15" s="17">
        <v>43.5</v>
      </c>
      <c r="AW15" s="17">
        <f t="shared" si="12"/>
        <v>62.142857142857146</v>
      </c>
      <c r="AX15" s="11"/>
      <c r="AY15" s="11"/>
      <c r="AZ15" s="11"/>
      <c r="BA15" s="8"/>
      <c r="BB15" s="8">
        <v>0</v>
      </c>
      <c r="BC15" s="11"/>
      <c r="BD15" s="8"/>
      <c r="BE15" s="11"/>
      <c r="BF15" s="11"/>
      <c r="BG15" s="11">
        <f t="shared" si="14"/>
        <v>0</v>
      </c>
      <c r="BH15" s="11"/>
      <c r="BI15" s="11">
        <v>1629</v>
      </c>
      <c r="BJ15" s="11">
        <f t="shared" si="15"/>
        <v>245</v>
      </c>
      <c r="BK15" s="17">
        <f t="shared" si="3"/>
        <v>93.1</v>
      </c>
      <c r="BL15" s="17">
        <v>5.4</v>
      </c>
      <c r="BM15" s="11">
        <f t="shared" si="16"/>
        <v>-151.9</v>
      </c>
      <c r="BN15" s="11">
        <f t="shared" si="17"/>
        <v>87.69999999999999</v>
      </c>
      <c r="BO15" s="49">
        <f t="shared" si="18"/>
        <v>38</v>
      </c>
      <c r="BP15" s="48">
        <f t="shared" si="19"/>
        <v>5.715162676488643</v>
      </c>
      <c r="BQ15" s="11"/>
      <c r="BR15" s="11"/>
      <c r="BS15" s="8" t="s">
        <v>50</v>
      </c>
      <c r="BT15" s="85" t="s">
        <v>51</v>
      </c>
      <c r="BU15" s="86"/>
      <c r="BV15" s="86"/>
      <c r="BW15" s="87"/>
      <c r="BX15" s="3"/>
      <c r="BY15" s="3"/>
    </row>
    <row r="16" spans="1:77" ht="17.25" customHeight="1">
      <c r="A16" s="8" t="s">
        <v>52</v>
      </c>
      <c r="B16" s="11">
        <v>60</v>
      </c>
      <c r="C16" s="11">
        <v>29.6</v>
      </c>
      <c r="D16" s="8">
        <v>1</v>
      </c>
      <c r="E16" s="11">
        <f t="shared" si="4"/>
        <v>49.333333333333336</v>
      </c>
      <c r="F16" s="11">
        <f t="shared" si="0"/>
        <v>2960</v>
      </c>
      <c r="G16" s="11"/>
      <c r="H16" s="11"/>
      <c r="I16" s="11"/>
      <c r="J16" s="8">
        <v>10</v>
      </c>
      <c r="K16" s="11">
        <v>4.4</v>
      </c>
      <c r="L16" s="11">
        <v>5.1</v>
      </c>
      <c r="M16" s="11">
        <f t="shared" si="20"/>
        <v>-5.6</v>
      </c>
      <c r="N16" s="11">
        <f t="shared" si="5"/>
        <v>44.00000000000001</v>
      </c>
      <c r="O16" s="11">
        <v>100</v>
      </c>
      <c r="P16" s="11">
        <v>127</v>
      </c>
      <c r="Q16" s="31">
        <v>21.5</v>
      </c>
      <c r="R16" s="8">
        <v>52</v>
      </c>
      <c r="S16" s="11">
        <v>18.3</v>
      </c>
      <c r="T16" s="8">
        <v>12</v>
      </c>
      <c r="U16" s="11">
        <f t="shared" si="6"/>
        <v>-33.7</v>
      </c>
      <c r="V16" s="11">
        <f t="shared" si="2"/>
        <v>35.19230769230769</v>
      </c>
      <c r="W16" s="11">
        <f t="shared" si="7"/>
        <v>152.5</v>
      </c>
      <c r="X16" s="11">
        <v>632.9</v>
      </c>
      <c r="Y16" s="35">
        <v>87.5</v>
      </c>
      <c r="Z16" s="8">
        <v>0</v>
      </c>
      <c r="AA16" s="11"/>
      <c r="AB16" s="11"/>
      <c r="AC16" s="11"/>
      <c r="AD16" s="8">
        <v>50</v>
      </c>
      <c r="AE16" s="11">
        <v>62.5</v>
      </c>
      <c r="AF16" s="8">
        <v>0.6</v>
      </c>
      <c r="AG16" s="11">
        <f t="shared" si="8"/>
        <v>125</v>
      </c>
      <c r="AH16" s="11">
        <f t="shared" si="9"/>
        <v>10416.666666666668</v>
      </c>
      <c r="AI16" s="11">
        <f t="shared" si="10"/>
        <v>12.5</v>
      </c>
      <c r="AJ16" s="11" t="s">
        <v>52</v>
      </c>
      <c r="AK16" s="8">
        <v>37.5</v>
      </c>
      <c r="AL16" s="11">
        <v>100</v>
      </c>
      <c r="AM16" s="8">
        <v>60</v>
      </c>
      <c r="AN16" s="11">
        <f aca="true" t="shared" si="21" ref="AN16:AN24">AL16/AK16*100</f>
        <v>266.66666666666663</v>
      </c>
      <c r="AO16" s="11"/>
      <c r="AP16" s="11">
        <f t="shared" si="11"/>
        <v>62.5</v>
      </c>
      <c r="AQ16" s="11"/>
      <c r="AR16" s="11"/>
      <c r="AS16" s="8">
        <v>2.5</v>
      </c>
      <c r="AT16" s="17"/>
      <c r="AU16" s="7">
        <v>5</v>
      </c>
      <c r="AV16" s="17"/>
      <c r="AW16" s="48">
        <f t="shared" si="12"/>
        <v>0</v>
      </c>
      <c r="AX16" s="11"/>
      <c r="AY16" s="11"/>
      <c r="AZ16" s="11"/>
      <c r="BA16" s="8"/>
      <c r="BB16" s="8">
        <v>4</v>
      </c>
      <c r="BC16" s="11"/>
      <c r="BD16" s="8"/>
      <c r="BE16" s="11">
        <f t="shared" si="13"/>
        <v>0</v>
      </c>
      <c r="BF16" s="11">
        <v>0</v>
      </c>
      <c r="BG16" s="11">
        <f t="shared" si="14"/>
        <v>-4</v>
      </c>
      <c r="BH16" s="11"/>
      <c r="BI16" s="11">
        <v>1807</v>
      </c>
      <c r="BJ16" s="11">
        <f t="shared" si="15"/>
        <v>221</v>
      </c>
      <c r="BK16" s="17">
        <f t="shared" si="3"/>
        <v>214.8</v>
      </c>
      <c r="BL16" s="17">
        <v>78.7</v>
      </c>
      <c r="BM16" s="11">
        <f t="shared" si="16"/>
        <v>-6.199999999999989</v>
      </c>
      <c r="BN16" s="11">
        <f t="shared" si="17"/>
        <v>136.10000000000002</v>
      </c>
      <c r="BO16" s="11">
        <f t="shared" si="18"/>
        <v>97.19457013574662</v>
      </c>
      <c r="BP16" s="17">
        <f t="shared" si="19"/>
        <v>11.88710570005534</v>
      </c>
      <c r="BQ16" s="11"/>
      <c r="BR16" s="11"/>
      <c r="BS16" s="8" t="s">
        <v>52</v>
      </c>
      <c r="BT16" s="83" t="s">
        <v>53</v>
      </c>
      <c r="BU16" s="83"/>
      <c r="BV16" s="83"/>
      <c r="BW16" s="83"/>
      <c r="BX16" s="3"/>
      <c r="BY16" s="3"/>
    </row>
    <row r="17" spans="1:77" ht="18" customHeight="1">
      <c r="A17" s="8" t="s">
        <v>54</v>
      </c>
      <c r="B17" s="8">
        <v>1000</v>
      </c>
      <c r="C17" s="11">
        <v>689.4</v>
      </c>
      <c r="D17" s="8">
        <v>373.8</v>
      </c>
      <c r="E17" s="11">
        <f t="shared" si="4"/>
        <v>68.94</v>
      </c>
      <c r="F17" s="11">
        <f t="shared" si="0"/>
        <v>184.43017656500803</v>
      </c>
      <c r="G17" s="11"/>
      <c r="H17" s="11"/>
      <c r="I17" s="11"/>
      <c r="J17" s="8">
        <v>9</v>
      </c>
      <c r="K17" s="11">
        <v>1.5</v>
      </c>
      <c r="L17" s="11">
        <v>6.4</v>
      </c>
      <c r="M17" s="11">
        <f t="shared" si="20"/>
        <v>-7.5</v>
      </c>
      <c r="N17" s="49">
        <f t="shared" si="5"/>
        <v>16.666666666666664</v>
      </c>
      <c r="O17" s="11">
        <f aca="true" t="shared" si="22" ref="O17:O24">K17/L17*100</f>
        <v>23.4375</v>
      </c>
      <c r="P17" s="11">
        <v>143</v>
      </c>
      <c r="Q17" s="31">
        <v>73</v>
      </c>
      <c r="R17" s="8">
        <v>510</v>
      </c>
      <c r="S17" s="11">
        <v>389.2</v>
      </c>
      <c r="T17" s="8">
        <v>0.9</v>
      </c>
      <c r="U17" s="11">
        <f t="shared" si="6"/>
        <v>-120.80000000000001</v>
      </c>
      <c r="V17" s="11">
        <f t="shared" si="2"/>
        <v>76.31372549019608</v>
      </c>
      <c r="W17" s="11">
        <f t="shared" si="7"/>
        <v>43244.44444444444</v>
      </c>
      <c r="X17" s="11">
        <v>65.3</v>
      </c>
      <c r="Y17" s="35">
        <v>30.5</v>
      </c>
      <c r="Z17" s="8">
        <v>1</v>
      </c>
      <c r="AA17" s="11">
        <v>1.6</v>
      </c>
      <c r="AB17" s="11"/>
      <c r="AC17" s="11"/>
      <c r="AD17" s="11">
        <v>13</v>
      </c>
      <c r="AE17" s="11">
        <v>31.6</v>
      </c>
      <c r="AF17" s="8">
        <v>3.9</v>
      </c>
      <c r="AG17" s="11">
        <f t="shared" si="8"/>
        <v>243.0769230769231</v>
      </c>
      <c r="AH17" s="11">
        <f t="shared" si="9"/>
        <v>810.2564102564104</v>
      </c>
      <c r="AI17" s="11">
        <f t="shared" si="10"/>
        <v>18.6</v>
      </c>
      <c r="AJ17" s="11" t="s">
        <v>54</v>
      </c>
      <c r="AK17" s="8">
        <v>15</v>
      </c>
      <c r="AL17" s="11">
        <v>9.4</v>
      </c>
      <c r="AM17" s="8">
        <v>26.7</v>
      </c>
      <c r="AN17" s="11">
        <f t="shared" si="21"/>
        <v>62.66666666666667</v>
      </c>
      <c r="AO17" s="11">
        <f>AL17/AM17*100</f>
        <v>35.2059925093633</v>
      </c>
      <c r="AP17" s="11">
        <f t="shared" si="11"/>
        <v>-5.6</v>
      </c>
      <c r="AQ17" s="11"/>
      <c r="AR17" s="11"/>
      <c r="AS17" s="8">
        <v>40</v>
      </c>
      <c r="AT17" s="17"/>
      <c r="AU17" s="7"/>
      <c r="AV17" s="17">
        <v>0.1</v>
      </c>
      <c r="AW17" s="17"/>
      <c r="AX17" s="11"/>
      <c r="AY17" s="11"/>
      <c r="AZ17" s="11">
        <v>25.7</v>
      </c>
      <c r="BA17" s="8"/>
      <c r="BB17" s="8">
        <v>0</v>
      </c>
      <c r="BC17" s="11"/>
      <c r="BD17" s="8"/>
      <c r="BE17" s="11">
        <v>0</v>
      </c>
      <c r="BF17" s="11">
        <v>0</v>
      </c>
      <c r="BG17" s="11">
        <f t="shared" si="14"/>
        <v>0</v>
      </c>
      <c r="BH17" s="11"/>
      <c r="BI17" s="11">
        <v>10672</v>
      </c>
      <c r="BJ17" s="11">
        <f t="shared" si="15"/>
        <v>1588</v>
      </c>
      <c r="BK17" s="17">
        <f t="shared" si="3"/>
        <v>1148.4999999999998</v>
      </c>
      <c r="BL17" s="17">
        <v>412.5</v>
      </c>
      <c r="BM17" s="11">
        <f t="shared" si="16"/>
        <v>-439.5000000000002</v>
      </c>
      <c r="BN17" s="11">
        <f t="shared" si="17"/>
        <v>735.9999999999998</v>
      </c>
      <c r="BO17" s="11">
        <f t="shared" si="18"/>
        <v>72.32367758186396</v>
      </c>
      <c r="BP17" s="17">
        <f t="shared" si="19"/>
        <v>10.761806596701646</v>
      </c>
      <c r="BQ17" s="11"/>
      <c r="BR17" s="11"/>
      <c r="BS17" s="8" t="s">
        <v>54</v>
      </c>
      <c r="BT17" s="83" t="s">
        <v>55</v>
      </c>
      <c r="BU17" s="83"/>
      <c r="BV17" s="83"/>
      <c r="BW17" s="83"/>
      <c r="BX17" s="3"/>
      <c r="BY17" s="3"/>
    </row>
    <row r="18" spans="1:77" ht="18" customHeight="1">
      <c r="A18" s="8" t="s">
        <v>56</v>
      </c>
      <c r="B18" s="11">
        <v>30</v>
      </c>
      <c r="C18" s="11">
        <v>9.2</v>
      </c>
      <c r="D18" s="8">
        <v>4.3</v>
      </c>
      <c r="E18" s="49">
        <f t="shared" si="4"/>
        <v>30.666666666666664</v>
      </c>
      <c r="F18" s="11">
        <f t="shared" si="0"/>
        <v>213.953488372093</v>
      </c>
      <c r="G18" s="11"/>
      <c r="H18" s="11"/>
      <c r="I18" s="11"/>
      <c r="J18" s="8">
        <v>10</v>
      </c>
      <c r="K18" s="11">
        <v>2.9</v>
      </c>
      <c r="L18" s="11">
        <v>0.9</v>
      </c>
      <c r="M18" s="11">
        <f t="shared" si="20"/>
        <v>-7.1</v>
      </c>
      <c r="N18" s="11">
        <f t="shared" si="5"/>
        <v>28.999999999999996</v>
      </c>
      <c r="O18" s="11">
        <f t="shared" si="22"/>
        <v>322.2222222222222</v>
      </c>
      <c r="P18" s="11">
        <v>183.3</v>
      </c>
      <c r="Q18" s="31">
        <v>44.2</v>
      </c>
      <c r="R18" s="8">
        <v>130</v>
      </c>
      <c r="S18" s="11">
        <v>91.8</v>
      </c>
      <c r="T18" s="8">
        <v>17.2</v>
      </c>
      <c r="U18" s="11">
        <f t="shared" si="6"/>
        <v>-38.2</v>
      </c>
      <c r="V18" s="11">
        <f t="shared" si="2"/>
        <v>70.61538461538461</v>
      </c>
      <c r="W18" s="11">
        <f t="shared" si="7"/>
        <v>533.7209302325581</v>
      </c>
      <c r="X18" s="11">
        <v>1503.1</v>
      </c>
      <c r="Y18" s="35">
        <v>255.9</v>
      </c>
      <c r="Z18" s="8">
        <v>0</v>
      </c>
      <c r="AA18" s="11"/>
      <c r="AB18" s="11"/>
      <c r="AC18" s="11"/>
      <c r="AD18" s="8">
        <v>30</v>
      </c>
      <c r="AE18" s="11">
        <v>12.9</v>
      </c>
      <c r="AF18" s="8">
        <v>12.9</v>
      </c>
      <c r="AG18" s="11">
        <f t="shared" si="8"/>
        <v>43</v>
      </c>
      <c r="AH18" s="11">
        <f t="shared" si="9"/>
        <v>100</v>
      </c>
      <c r="AI18" s="11">
        <f t="shared" si="10"/>
        <v>-17.1</v>
      </c>
      <c r="AJ18" s="11" t="s">
        <v>56</v>
      </c>
      <c r="AK18" s="11">
        <v>0</v>
      </c>
      <c r="AL18" s="11">
        <v>3.7</v>
      </c>
      <c r="AM18" s="8">
        <v>1.6</v>
      </c>
      <c r="AN18" s="11"/>
      <c r="AO18" s="11"/>
      <c r="AP18" s="11">
        <f t="shared" si="11"/>
        <v>3.7</v>
      </c>
      <c r="AQ18" s="11"/>
      <c r="AR18" s="11"/>
      <c r="AS18" s="8"/>
      <c r="AT18" s="17"/>
      <c r="AU18" s="7">
        <v>70</v>
      </c>
      <c r="AV18" s="17"/>
      <c r="AW18" s="48">
        <f t="shared" si="12"/>
        <v>0</v>
      </c>
      <c r="AX18" s="11"/>
      <c r="AY18" s="11"/>
      <c r="AZ18" s="11"/>
      <c r="BA18" s="8"/>
      <c r="BB18" s="8">
        <v>10</v>
      </c>
      <c r="BC18" s="11"/>
      <c r="BD18" s="8"/>
      <c r="BE18" s="11">
        <f t="shared" si="13"/>
        <v>0</v>
      </c>
      <c r="BF18" s="11"/>
      <c r="BG18" s="11">
        <f t="shared" si="14"/>
        <v>-10</v>
      </c>
      <c r="BH18" s="11"/>
      <c r="BI18" s="11">
        <v>2704</v>
      </c>
      <c r="BJ18" s="11">
        <f t="shared" si="15"/>
        <v>280</v>
      </c>
      <c r="BK18" s="17">
        <f t="shared" si="3"/>
        <v>120.5</v>
      </c>
      <c r="BL18" s="17">
        <v>37.2</v>
      </c>
      <c r="BM18" s="11">
        <f t="shared" si="16"/>
        <v>-159.5</v>
      </c>
      <c r="BN18" s="11">
        <f t="shared" si="17"/>
        <v>83.3</v>
      </c>
      <c r="BO18" s="11">
        <f t="shared" si="18"/>
        <v>43.03571428571429</v>
      </c>
      <c r="BP18" s="48">
        <f t="shared" si="19"/>
        <v>4.456360946745562</v>
      </c>
      <c r="BQ18" s="11"/>
      <c r="BR18" s="11"/>
      <c r="BS18" s="8" t="s">
        <v>56</v>
      </c>
      <c r="BT18" s="83" t="s">
        <v>57</v>
      </c>
      <c r="BU18" s="83"/>
      <c r="BV18" s="83"/>
      <c r="BW18" s="83"/>
      <c r="BX18" s="3"/>
      <c r="BY18" s="3"/>
    </row>
    <row r="19" spans="1:77" ht="18" customHeight="1">
      <c r="A19" s="8" t="s">
        <v>58</v>
      </c>
      <c r="B19" s="11">
        <v>25</v>
      </c>
      <c r="C19" s="11">
        <v>10.6</v>
      </c>
      <c r="D19" s="8">
        <v>6.5</v>
      </c>
      <c r="E19" s="49">
        <f t="shared" si="4"/>
        <v>42.4</v>
      </c>
      <c r="F19" s="11">
        <f t="shared" si="0"/>
        <v>163.07692307692307</v>
      </c>
      <c r="G19" s="11">
        <v>1</v>
      </c>
      <c r="H19" s="11">
        <v>2.3</v>
      </c>
      <c r="I19" s="11">
        <f>H19/G19*100</f>
        <v>229.99999999999997</v>
      </c>
      <c r="J19" s="8">
        <v>15</v>
      </c>
      <c r="K19" s="11">
        <v>5.3</v>
      </c>
      <c r="L19" s="11">
        <v>0.4</v>
      </c>
      <c r="M19" s="11">
        <f t="shared" si="20"/>
        <v>-9.7</v>
      </c>
      <c r="N19" s="11">
        <f t="shared" si="5"/>
        <v>35.333333333333336</v>
      </c>
      <c r="O19" s="11">
        <f t="shared" si="22"/>
        <v>1324.9999999999998</v>
      </c>
      <c r="P19" s="11">
        <v>121.4</v>
      </c>
      <c r="Q19" s="31">
        <v>53</v>
      </c>
      <c r="R19" s="8">
        <v>35</v>
      </c>
      <c r="S19" s="18">
        <v>9.4</v>
      </c>
      <c r="T19" s="8">
        <v>8</v>
      </c>
      <c r="U19" s="11">
        <f t="shared" si="6"/>
        <v>-25.6</v>
      </c>
      <c r="V19" s="49">
        <f t="shared" si="2"/>
        <v>26.857142857142858</v>
      </c>
      <c r="W19" s="11">
        <f t="shared" si="7"/>
        <v>117.5</v>
      </c>
      <c r="X19" s="11">
        <v>490.1</v>
      </c>
      <c r="Y19" s="35">
        <v>59.8</v>
      </c>
      <c r="Z19" s="8">
        <v>1</v>
      </c>
      <c r="AA19" s="11"/>
      <c r="AB19" s="11"/>
      <c r="AC19" s="11"/>
      <c r="AD19" s="8">
        <v>9</v>
      </c>
      <c r="AE19" s="11">
        <v>11.1</v>
      </c>
      <c r="AF19" s="8">
        <v>2</v>
      </c>
      <c r="AG19" s="11">
        <f t="shared" si="8"/>
        <v>123.33333333333334</v>
      </c>
      <c r="AH19" s="11">
        <f t="shared" si="9"/>
        <v>555</v>
      </c>
      <c r="AI19" s="11">
        <f t="shared" si="10"/>
        <v>2.0999999999999996</v>
      </c>
      <c r="AJ19" s="11" t="s">
        <v>58</v>
      </c>
      <c r="AK19" s="8">
        <v>0</v>
      </c>
      <c r="AL19" s="11"/>
      <c r="AM19" s="8"/>
      <c r="AN19" s="11"/>
      <c r="AO19" s="11"/>
      <c r="AP19" s="11">
        <f t="shared" si="11"/>
        <v>0</v>
      </c>
      <c r="AQ19" s="11"/>
      <c r="AR19" s="11"/>
      <c r="AS19" s="11">
        <v>1</v>
      </c>
      <c r="AT19" s="17"/>
      <c r="AU19" s="7">
        <v>90</v>
      </c>
      <c r="AV19" s="17">
        <v>55.9</v>
      </c>
      <c r="AW19" s="17">
        <f t="shared" si="12"/>
        <v>62.11111111111111</v>
      </c>
      <c r="AX19" s="11"/>
      <c r="AY19" s="11"/>
      <c r="AZ19" s="11"/>
      <c r="BA19" s="8"/>
      <c r="BB19" s="8">
        <v>0.2</v>
      </c>
      <c r="BC19" s="11"/>
      <c r="BD19" s="11">
        <v>5.4</v>
      </c>
      <c r="BE19" s="19">
        <f t="shared" si="13"/>
        <v>0</v>
      </c>
      <c r="BF19" s="11">
        <f>BC19/BD19*100</f>
        <v>0</v>
      </c>
      <c r="BG19" s="11">
        <f t="shared" si="14"/>
        <v>-0.2</v>
      </c>
      <c r="BH19" s="11"/>
      <c r="BI19" s="11">
        <v>1616</v>
      </c>
      <c r="BJ19" s="11">
        <f t="shared" si="15"/>
        <v>177.2</v>
      </c>
      <c r="BK19" s="17">
        <f t="shared" si="3"/>
        <v>94.6</v>
      </c>
      <c r="BL19" s="17">
        <v>26.6</v>
      </c>
      <c r="BM19" s="11">
        <f t="shared" si="16"/>
        <v>-82.6</v>
      </c>
      <c r="BN19" s="11">
        <f t="shared" si="17"/>
        <v>68</v>
      </c>
      <c r="BO19" s="11">
        <f t="shared" si="18"/>
        <v>53.38600451467269</v>
      </c>
      <c r="BP19" s="48">
        <f t="shared" si="19"/>
        <v>5.853960396039604</v>
      </c>
      <c r="BQ19" s="11"/>
      <c r="BR19" s="11"/>
      <c r="BS19" s="8" t="s">
        <v>58</v>
      </c>
      <c r="BT19" s="83" t="s">
        <v>59</v>
      </c>
      <c r="BU19" s="83"/>
      <c r="BV19" s="83"/>
      <c r="BW19" s="83"/>
      <c r="BX19" s="3"/>
      <c r="BY19" s="3"/>
    </row>
    <row r="20" spans="1:77" ht="18" customHeight="1">
      <c r="A20" s="8" t="s">
        <v>60</v>
      </c>
      <c r="B20" s="11">
        <v>50</v>
      </c>
      <c r="C20" s="11">
        <v>47.5</v>
      </c>
      <c r="D20" s="8">
        <v>24</v>
      </c>
      <c r="E20" s="11">
        <f t="shared" si="4"/>
        <v>95</v>
      </c>
      <c r="F20" s="11">
        <f t="shared" si="0"/>
        <v>197.91666666666669</v>
      </c>
      <c r="G20" s="11"/>
      <c r="H20" s="11"/>
      <c r="I20" s="11"/>
      <c r="J20" s="8">
        <v>50</v>
      </c>
      <c r="K20" s="11">
        <v>0.7</v>
      </c>
      <c r="L20" s="11">
        <v>9.9</v>
      </c>
      <c r="M20" s="11">
        <f t="shared" si="20"/>
        <v>-49.3</v>
      </c>
      <c r="N20" s="49">
        <f t="shared" si="5"/>
        <v>1.4</v>
      </c>
      <c r="O20" s="11">
        <f t="shared" si="22"/>
        <v>7.07070707070707</v>
      </c>
      <c r="P20" s="11">
        <v>327.9</v>
      </c>
      <c r="Q20" s="31">
        <v>80.3</v>
      </c>
      <c r="R20" s="11">
        <v>50</v>
      </c>
      <c r="S20" s="11">
        <v>7.1</v>
      </c>
      <c r="T20" s="8">
        <v>7.9</v>
      </c>
      <c r="U20" s="11">
        <f t="shared" si="6"/>
        <v>-42.9</v>
      </c>
      <c r="V20" s="49">
        <f t="shared" si="2"/>
        <v>14.2</v>
      </c>
      <c r="W20" s="11">
        <f t="shared" si="7"/>
        <v>89.87341772151898</v>
      </c>
      <c r="X20" s="11">
        <v>758.3</v>
      </c>
      <c r="Y20" s="35">
        <v>108.5</v>
      </c>
      <c r="Z20" s="8">
        <v>4</v>
      </c>
      <c r="AA20" s="11">
        <v>1.6</v>
      </c>
      <c r="AB20" s="11"/>
      <c r="AC20" s="11"/>
      <c r="AD20" s="8">
        <v>140</v>
      </c>
      <c r="AE20" s="11">
        <v>7.8</v>
      </c>
      <c r="AF20" s="8">
        <v>3.6</v>
      </c>
      <c r="AG20" s="49">
        <f t="shared" si="8"/>
        <v>5.571428571428571</v>
      </c>
      <c r="AH20" s="11">
        <f t="shared" si="9"/>
        <v>216.66666666666666</v>
      </c>
      <c r="AI20" s="11">
        <f t="shared" si="10"/>
        <v>-132.2</v>
      </c>
      <c r="AJ20" s="11" t="s">
        <v>60</v>
      </c>
      <c r="AK20" s="8">
        <v>5</v>
      </c>
      <c r="AL20" s="11">
        <v>2.8</v>
      </c>
      <c r="AM20" s="8">
        <v>2.5</v>
      </c>
      <c r="AN20" s="11">
        <f t="shared" si="21"/>
        <v>55.99999999999999</v>
      </c>
      <c r="AO20" s="11"/>
      <c r="AP20" s="11">
        <f t="shared" si="11"/>
        <v>-2.2</v>
      </c>
      <c r="AQ20" s="11"/>
      <c r="AR20" s="11"/>
      <c r="AS20" s="8">
        <v>5</v>
      </c>
      <c r="AT20" s="17"/>
      <c r="AU20" s="17">
        <v>4</v>
      </c>
      <c r="AV20" s="17"/>
      <c r="AW20" s="48">
        <f t="shared" si="12"/>
        <v>0</v>
      </c>
      <c r="AX20" s="11"/>
      <c r="AY20" s="11"/>
      <c r="AZ20" s="11"/>
      <c r="BA20" s="8"/>
      <c r="BB20" s="8">
        <v>6.8</v>
      </c>
      <c r="BC20" s="11">
        <v>2.2</v>
      </c>
      <c r="BD20" s="8"/>
      <c r="BE20" s="11">
        <f t="shared" si="13"/>
        <v>32.35294117647059</v>
      </c>
      <c r="BF20" s="11">
        <v>0</v>
      </c>
      <c r="BG20" s="11">
        <f t="shared" si="14"/>
        <v>-4.6</v>
      </c>
      <c r="BH20" s="11"/>
      <c r="BI20" s="11">
        <v>2511</v>
      </c>
      <c r="BJ20" s="11">
        <f t="shared" si="15"/>
        <v>314.8</v>
      </c>
      <c r="BK20" s="17">
        <f t="shared" si="3"/>
        <v>69.69999999999999</v>
      </c>
      <c r="BL20" s="17">
        <v>48.6</v>
      </c>
      <c r="BM20" s="11">
        <f t="shared" si="16"/>
        <v>-245.10000000000002</v>
      </c>
      <c r="BN20" s="11">
        <f t="shared" si="17"/>
        <v>21.099999999999987</v>
      </c>
      <c r="BO20" s="49">
        <f t="shared" si="18"/>
        <v>22.141041931385004</v>
      </c>
      <c r="BP20" s="48">
        <f t="shared" si="19"/>
        <v>2.7757865392273993</v>
      </c>
      <c r="BQ20" s="11"/>
      <c r="BR20" s="11"/>
      <c r="BS20" s="8" t="s">
        <v>60</v>
      </c>
      <c r="BT20" s="83" t="s">
        <v>61</v>
      </c>
      <c r="BU20" s="83"/>
      <c r="BV20" s="83"/>
      <c r="BW20" s="83"/>
      <c r="BX20" s="3"/>
      <c r="BY20" s="3"/>
    </row>
    <row r="21" spans="1:77" ht="12.75" customHeight="1">
      <c r="A21" s="8" t="s">
        <v>62</v>
      </c>
      <c r="B21" s="11">
        <v>30</v>
      </c>
      <c r="C21" s="11">
        <v>23.9</v>
      </c>
      <c r="D21" s="8">
        <v>1.2</v>
      </c>
      <c r="E21" s="11">
        <f t="shared" si="4"/>
        <v>79.66666666666666</v>
      </c>
      <c r="F21" s="11">
        <f t="shared" si="0"/>
        <v>1991.6666666666667</v>
      </c>
      <c r="G21" s="11"/>
      <c r="H21" s="11"/>
      <c r="I21" s="11"/>
      <c r="J21" s="8">
        <v>10</v>
      </c>
      <c r="K21" s="11">
        <v>12.1</v>
      </c>
      <c r="L21" s="11">
        <v>4.7</v>
      </c>
      <c r="M21" s="11">
        <f t="shared" si="20"/>
        <v>2.0999999999999996</v>
      </c>
      <c r="N21" s="11">
        <f t="shared" si="5"/>
        <v>121</v>
      </c>
      <c r="O21" s="11">
        <f t="shared" si="22"/>
        <v>257.4468085106383</v>
      </c>
      <c r="P21" s="11">
        <v>194.1</v>
      </c>
      <c r="Q21" s="31">
        <v>55.3</v>
      </c>
      <c r="R21" s="8">
        <v>65</v>
      </c>
      <c r="S21" s="11">
        <v>32.8</v>
      </c>
      <c r="T21" s="8">
        <v>8.2</v>
      </c>
      <c r="U21" s="11">
        <f t="shared" si="6"/>
        <v>-32.2</v>
      </c>
      <c r="V21" s="11">
        <f t="shared" si="2"/>
        <v>50.46153846153846</v>
      </c>
      <c r="W21" s="11">
        <f t="shared" si="7"/>
        <v>400</v>
      </c>
      <c r="X21" s="11">
        <v>1192.8</v>
      </c>
      <c r="Y21" s="35">
        <v>141</v>
      </c>
      <c r="Z21" s="8">
        <v>3</v>
      </c>
      <c r="AA21" s="11"/>
      <c r="AB21" s="11"/>
      <c r="AC21" s="11"/>
      <c r="AD21" s="8">
        <v>16</v>
      </c>
      <c r="AE21" s="11">
        <v>41.4</v>
      </c>
      <c r="AF21" s="8">
        <v>1.3</v>
      </c>
      <c r="AG21" s="11">
        <f t="shared" si="8"/>
        <v>258.75</v>
      </c>
      <c r="AH21" s="11">
        <f t="shared" si="9"/>
        <v>3184.6153846153843</v>
      </c>
      <c r="AI21" s="11">
        <f t="shared" si="10"/>
        <v>25.4</v>
      </c>
      <c r="AJ21" s="11" t="s">
        <v>62</v>
      </c>
      <c r="AK21" s="8">
        <v>0</v>
      </c>
      <c r="AL21" s="11"/>
      <c r="AM21" s="8"/>
      <c r="AN21" s="11">
        <v>100</v>
      </c>
      <c r="AO21" s="11"/>
      <c r="AP21" s="11">
        <f t="shared" si="11"/>
        <v>0</v>
      </c>
      <c r="AQ21" s="11"/>
      <c r="AR21" s="11"/>
      <c r="AS21" s="8"/>
      <c r="AT21" s="17"/>
      <c r="AU21" s="7">
        <v>120</v>
      </c>
      <c r="AV21" s="17">
        <v>80.1</v>
      </c>
      <c r="AW21" s="17">
        <f t="shared" si="12"/>
        <v>66.75</v>
      </c>
      <c r="AX21" s="11"/>
      <c r="AY21" s="11"/>
      <c r="AZ21" s="11">
        <v>0.4</v>
      </c>
      <c r="BA21" s="8"/>
      <c r="BB21" s="8">
        <v>10</v>
      </c>
      <c r="BC21" s="11">
        <v>9</v>
      </c>
      <c r="BD21" s="8"/>
      <c r="BE21" s="11">
        <f t="shared" si="13"/>
        <v>90</v>
      </c>
      <c r="BF21" s="11"/>
      <c r="BG21" s="11">
        <f t="shared" si="14"/>
        <v>-1</v>
      </c>
      <c r="BH21" s="11"/>
      <c r="BI21" s="11">
        <v>2550</v>
      </c>
      <c r="BJ21" s="11">
        <f t="shared" si="15"/>
        <v>254</v>
      </c>
      <c r="BK21" s="17">
        <f t="shared" si="3"/>
        <v>199.7</v>
      </c>
      <c r="BL21" s="17">
        <v>57.8</v>
      </c>
      <c r="BM21" s="11">
        <f t="shared" si="16"/>
        <v>-54.30000000000001</v>
      </c>
      <c r="BN21" s="11">
        <f t="shared" si="17"/>
        <v>141.89999999999998</v>
      </c>
      <c r="BO21" s="11">
        <f t="shared" si="18"/>
        <v>78.62204724409449</v>
      </c>
      <c r="BP21" s="48">
        <f t="shared" si="19"/>
        <v>7.8313725490196076</v>
      </c>
      <c r="BQ21" s="11"/>
      <c r="BR21" s="11"/>
      <c r="BS21" s="8" t="s">
        <v>62</v>
      </c>
      <c r="BT21" s="83" t="s">
        <v>63</v>
      </c>
      <c r="BU21" s="83"/>
      <c r="BV21" s="83"/>
      <c r="BW21" s="83"/>
      <c r="BX21" s="3"/>
      <c r="BY21" s="3"/>
    </row>
    <row r="22" spans="1:77" ht="21" customHeight="1">
      <c r="A22" s="8" t="s">
        <v>64</v>
      </c>
      <c r="B22" s="8">
        <v>110</v>
      </c>
      <c r="C22" s="11">
        <v>125.6</v>
      </c>
      <c r="D22" s="8">
        <v>87.4</v>
      </c>
      <c r="E22" s="11">
        <f t="shared" si="4"/>
        <v>114.18181818181819</v>
      </c>
      <c r="F22" s="11">
        <f t="shared" si="0"/>
        <v>143.70709382151028</v>
      </c>
      <c r="G22" s="11">
        <v>10</v>
      </c>
      <c r="H22" s="11">
        <v>0</v>
      </c>
      <c r="I22" s="11">
        <f>H22/G22*100</f>
        <v>0</v>
      </c>
      <c r="J22" s="8">
        <v>5</v>
      </c>
      <c r="K22" s="11">
        <v>5.7</v>
      </c>
      <c r="L22" s="8">
        <v>1</v>
      </c>
      <c r="M22" s="11">
        <f t="shared" si="20"/>
        <v>0.7000000000000002</v>
      </c>
      <c r="N22" s="11">
        <f t="shared" si="5"/>
        <v>114.00000000000001</v>
      </c>
      <c r="O22" s="11">
        <f t="shared" si="22"/>
        <v>570</v>
      </c>
      <c r="P22" s="11">
        <v>313.1</v>
      </c>
      <c r="Q22" s="31">
        <v>75.5</v>
      </c>
      <c r="R22" s="8">
        <v>200</v>
      </c>
      <c r="S22" s="11">
        <v>54.5</v>
      </c>
      <c r="T22" s="8">
        <v>20.7</v>
      </c>
      <c r="U22" s="11">
        <f t="shared" si="6"/>
        <v>-145.5</v>
      </c>
      <c r="V22" s="49">
        <f t="shared" si="2"/>
        <v>27.250000000000004</v>
      </c>
      <c r="W22" s="11">
        <f t="shared" si="7"/>
        <v>263.2850241545894</v>
      </c>
      <c r="X22" s="11">
        <v>1144.2</v>
      </c>
      <c r="Y22" s="35">
        <v>101.5</v>
      </c>
      <c r="Z22" s="8">
        <v>2</v>
      </c>
      <c r="AA22" s="11">
        <v>4.4</v>
      </c>
      <c r="AB22" s="11"/>
      <c r="AC22" s="11"/>
      <c r="AD22" s="8">
        <v>100</v>
      </c>
      <c r="AE22" s="11">
        <v>3.4</v>
      </c>
      <c r="AF22" s="8">
        <v>0.6</v>
      </c>
      <c r="AG22" s="49">
        <f t="shared" si="8"/>
        <v>3.4000000000000004</v>
      </c>
      <c r="AH22" s="11">
        <f t="shared" si="9"/>
        <v>566.6666666666667</v>
      </c>
      <c r="AI22" s="11">
        <f t="shared" si="10"/>
        <v>-96.6</v>
      </c>
      <c r="AJ22" s="11" t="s">
        <v>64</v>
      </c>
      <c r="AK22" s="11">
        <v>10</v>
      </c>
      <c r="AL22" s="11">
        <v>13.6</v>
      </c>
      <c r="AM22" s="8">
        <v>13.1</v>
      </c>
      <c r="AN22" s="11">
        <f t="shared" si="21"/>
        <v>136</v>
      </c>
      <c r="AO22" s="11"/>
      <c r="AP22" s="11">
        <f t="shared" si="11"/>
        <v>3.5999999999999996</v>
      </c>
      <c r="AQ22" s="11"/>
      <c r="AR22" s="11"/>
      <c r="AS22" s="8">
        <v>3</v>
      </c>
      <c r="AT22" s="17"/>
      <c r="AU22" s="7">
        <v>200</v>
      </c>
      <c r="AV22" s="17">
        <v>125.9</v>
      </c>
      <c r="AW22" s="17">
        <f t="shared" si="12"/>
        <v>62.95</v>
      </c>
      <c r="AX22" s="11"/>
      <c r="AY22" s="11"/>
      <c r="AZ22" s="11">
        <v>1.5</v>
      </c>
      <c r="BA22" s="8">
        <v>0.3</v>
      </c>
      <c r="BB22" s="8">
        <v>50</v>
      </c>
      <c r="BC22" s="11">
        <v>69.4</v>
      </c>
      <c r="BD22" s="11">
        <v>17.2</v>
      </c>
      <c r="BE22" s="11">
        <f t="shared" si="13"/>
        <v>138.8</v>
      </c>
      <c r="BF22" s="11">
        <f>BC22/BD22*100</f>
        <v>403.48837209302326</v>
      </c>
      <c r="BG22" s="11">
        <f t="shared" si="14"/>
        <v>19.400000000000006</v>
      </c>
      <c r="BH22" s="11"/>
      <c r="BI22" s="11">
        <v>5943</v>
      </c>
      <c r="BJ22" s="11">
        <f t="shared" si="15"/>
        <v>690</v>
      </c>
      <c r="BK22" s="17">
        <f t="shared" si="3"/>
        <v>404</v>
      </c>
      <c r="BL22" s="17">
        <v>143.1</v>
      </c>
      <c r="BM22" s="11">
        <f t="shared" si="16"/>
        <v>-286</v>
      </c>
      <c r="BN22" s="11">
        <f t="shared" si="17"/>
        <v>260.9</v>
      </c>
      <c r="BO22" s="11">
        <f t="shared" si="18"/>
        <v>58.550724637681164</v>
      </c>
      <c r="BP22" s="48">
        <f t="shared" si="19"/>
        <v>6.797913511694429</v>
      </c>
      <c r="BQ22" s="11"/>
      <c r="BR22" s="11"/>
      <c r="BS22" s="8" t="s">
        <v>64</v>
      </c>
      <c r="BT22" s="83" t="s">
        <v>65</v>
      </c>
      <c r="BU22" s="83"/>
      <c r="BV22" s="83"/>
      <c r="BW22" s="83"/>
      <c r="BX22" s="3"/>
      <c r="BY22" s="3"/>
    </row>
    <row r="23" spans="1:77" ht="18" customHeight="1">
      <c r="A23" s="8" t="s">
        <v>66</v>
      </c>
      <c r="B23" s="8">
        <v>4100</v>
      </c>
      <c r="C23" s="11">
        <v>2157.8</v>
      </c>
      <c r="D23" s="8">
        <v>863.3</v>
      </c>
      <c r="E23" s="11">
        <f t="shared" si="4"/>
        <v>52.62926829268293</v>
      </c>
      <c r="F23" s="11">
        <f t="shared" si="0"/>
        <v>249.94787443530643</v>
      </c>
      <c r="G23" s="11">
        <v>0</v>
      </c>
      <c r="H23" s="11">
        <v>0.4</v>
      </c>
      <c r="I23" s="11"/>
      <c r="J23" s="8">
        <v>200</v>
      </c>
      <c r="K23" s="11">
        <v>36.8</v>
      </c>
      <c r="L23" s="11">
        <v>23.4</v>
      </c>
      <c r="M23" s="11">
        <f t="shared" si="20"/>
        <v>-163.2</v>
      </c>
      <c r="N23" s="49">
        <f t="shared" si="5"/>
        <v>18.4</v>
      </c>
      <c r="O23" s="11">
        <f t="shared" si="22"/>
        <v>157.26495726495727</v>
      </c>
      <c r="P23" s="11">
        <v>2328</v>
      </c>
      <c r="Q23" s="31">
        <v>552.1</v>
      </c>
      <c r="R23" s="8">
        <v>709</v>
      </c>
      <c r="S23" s="11">
        <v>1019.8</v>
      </c>
      <c r="T23" s="8">
        <v>418.2</v>
      </c>
      <c r="U23" s="11">
        <f t="shared" si="6"/>
        <v>310.79999999999995</v>
      </c>
      <c r="V23" s="11">
        <f t="shared" si="2"/>
        <v>143.83638928067703</v>
      </c>
      <c r="W23" s="11">
        <f t="shared" si="7"/>
        <v>243.8546150167384</v>
      </c>
      <c r="X23" s="11">
        <v>934</v>
      </c>
      <c r="Y23" s="35">
        <v>284.1</v>
      </c>
      <c r="Z23" s="8"/>
      <c r="AA23" s="11"/>
      <c r="AB23" s="11"/>
      <c r="AC23" s="11">
        <v>0.1</v>
      </c>
      <c r="AD23" s="8">
        <v>1387</v>
      </c>
      <c r="AE23" s="11">
        <v>387</v>
      </c>
      <c r="AF23" s="8">
        <v>197.6</v>
      </c>
      <c r="AG23" s="49">
        <f t="shared" si="8"/>
        <v>27.901946647440518</v>
      </c>
      <c r="AH23" s="11">
        <f t="shared" si="9"/>
        <v>195.85020242914982</v>
      </c>
      <c r="AI23" s="11">
        <f t="shared" si="10"/>
        <v>-1000</v>
      </c>
      <c r="AJ23" s="11" t="s">
        <v>66</v>
      </c>
      <c r="AK23" s="8">
        <v>632</v>
      </c>
      <c r="AL23" s="11">
        <v>367.7</v>
      </c>
      <c r="AM23" s="8">
        <v>82</v>
      </c>
      <c r="AN23" s="11">
        <f t="shared" si="21"/>
        <v>58.18037974683544</v>
      </c>
      <c r="AO23" s="11">
        <f>AL23/AM23*100</f>
        <v>448.4146341463415</v>
      </c>
      <c r="AP23" s="11">
        <f t="shared" si="11"/>
        <v>-264.3</v>
      </c>
      <c r="AQ23" s="11">
        <v>50</v>
      </c>
      <c r="AR23" s="11">
        <v>16.9</v>
      </c>
      <c r="AS23" s="8">
        <v>107</v>
      </c>
      <c r="AT23" s="17">
        <v>45.2</v>
      </c>
      <c r="AU23" s="7"/>
      <c r="AV23" s="17"/>
      <c r="AW23" s="17"/>
      <c r="AX23" s="11"/>
      <c r="AY23" s="11"/>
      <c r="AZ23" s="11"/>
      <c r="BA23" s="8">
        <v>132.4</v>
      </c>
      <c r="BB23" s="8">
        <v>100</v>
      </c>
      <c r="BC23" s="11">
        <v>3.1</v>
      </c>
      <c r="BD23" s="11">
        <v>5.4</v>
      </c>
      <c r="BE23" s="11">
        <f t="shared" si="13"/>
        <v>3.1</v>
      </c>
      <c r="BF23" s="11">
        <f>BC23/BD23*100</f>
        <v>57.407407407407405</v>
      </c>
      <c r="BG23" s="11">
        <f t="shared" si="14"/>
        <v>-96.9</v>
      </c>
      <c r="BH23" s="11"/>
      <c r="BI23" s="11">
        <v>40356</v>
      </c>
      <c r="BJ23" s="11">
        <f>BB23+AY23+AD23+R23+J23+G23+B23+Z23+AB23+AK23+AS23+AU23+AQ23</f>
        <v>7285</v>
      </c>
      <c r="BK23" s="17">
        <f t="shared" si="3"/>
        <v>4034.7999999999997</v>
      </c>
      <c r="BL23" s="17">
        <v>1722.3</v>
      </c>
      <c r="BM23" s="11">
        <f t="shared" si="16"/>
        <v>-3250.2000000000003</v>
      </c>
      <c r="BN23" s="11">
        <f t="shared" si="17"/>
        <v>2312.5</v>
      </c>
      <c r="BO23" s="11">
        <f t="shared" si="18"/>
        <v>55.385037748798894</v>
      </c>
      <c r="BP23" s="17">
        <f t="shared" si="19"/>
        <v>9.9980176429775</v>
      </c>
      <c r="BQ23" s="11"/>
      <c r="BR23" s="11"/>
      <c r="BS23" s="8" t="s">
        <v>67</v>
      </c>
      <c r="BT23" s="83" t="s">
        <v>68</v>
      </c>
      <c r="BU23" s="83"/>
      <c r="BV23" s="83"/>
      <c r="BW23" s="83"/>
      <c r="BX23" s="3"/>
      <c r="BY23" s="3"/>
    </row>
    <row r="24" spans="1:77" ht="18" customHeight="1">
      <c r="A24" s="8" t="s">
        <v>69</v>
      </c>
      <c r="B24" s="17">
        <f aca="true" t="shared" si="23" ref="B24:AF24">SUM(B8:B23)</f>
        <v>5797</v>
      </c>
      <c r="C24" s="17">
        <f t="shared" si="23"/>
        <v>3342.2000000000003</v>
      </c>
      <c r="D24" s="17">
        <f t="shared" si="23"/>
        <v>1433.1999999999998</v>
      </c>
      <c r="E24" s="11">
        <f>C24/B24*100</f>
        <v>57.65395894428153</v>
      </c>
      <c r="F24" s="11">
        <f t="shared" si="0"/>
        <v>233.198437063913</v>
      </c>
      <c r="G24" s="17">
        <f t="shared" si="23"/>
        <v>39</v>
      </c>
      <c r="H24" s="17">
        <f t="shared" si="23"/>
        <v>40.99999999999999</v>
      </c>
      <c r="I24" s="17">
        <f t="shared" si="23"/>
        <v>229.99999999999997</v>
      </c>
      <c r="J24" s="17">
        <f t="shared" si="23"/>
        <v>469</v>
      </c>
      <c r="K24" s="17">
        <f t="shared" si="23"/>
        <v>137.9</v>
      </c>
      <c r="L24" s="17">
        <f t="shared" si="23"/>
        <v>68.29999999999998</v>
      </c>
      <c r="M24" s="11">
        <f t="shared" si="20"/>
        <v>-331.1</v>
      </c>
      <c r="N24" s="11">
        <f>K24/J24*100</f>
        <v>29.40298507462687</v>
      </c>
      <c r="O24" s="11">
        <f t="shared" si="22"/>
        <v>201.90336749633974</v>
      </c>
      <c r="P24" s="20">
        <f>SUM(P8:P23)</f>
        <v>6351.799999999999</v>
      </c>
      <c r="Q24" s="21">
        <f>SUM(Q8:Q23)</f>
        <v>1729.3000000000002</v>
      </c>
      <c r="R24" s="17">
        <f t="shared" si="23"/>
        <v>2760</v>
      </c>
      <c r="S24" s="17">
        <f t="shared" si="23"/>
        <v>4015.3999999999996</v>
      </c>
      <c r="T24" s="17">
        <f>SUM(T8:T23)</f>
        <v>615.5</v>
      </c>
      <c r="U24" s="11">
        <f t="shared" si="6"/>
        <v>1255.3999999999996</v>
      </c>
      <c r="V24" s="11">
        <f t="shared" si="2"/>
        <v>145.48550724637678</v>
      </c>
      <c r="W24" s="11">
        <f t="shared" si="7"/>
        <v>652.3801787164906</v>
      </c>
      <c r="X24" s="20">
        <f>SUM(X8:X23)</f>
        <v>15228.899999999998</v>
      </c>
      <c r="Y24" s="21">
        <f>SUM(Y8:Y23)</f>
        <v>3290.9</v>
      </c>
      <c r="Z24" s="17">
        <f t="shared" si="23"/>
        <v>34</v>
      </c>
      <c r="AA24" s="17">
        <f t="shared" si="23"/>
        <v>12.3</v>
      </c>
      <c r="AB24" s="17">
        <f t="shared" si="23"/>
        <v>0</v>
      </c>
      <c r="AC24" s="17">
        <f t="shared" si="23"/>
        <v>0.1</v>
      </c>
      <c r="AD24" s="17">
        <f t="shared" si="23"/>
        <v>1917</v>
      </c>
      <c r="AE24" s="17">
        <f t="shared" si="23"/>
        <v>697.0999999999999</v>
      </c>
      <c r="AF24" s="17">
        <f t="shared" si="23"/>
        <v>328.70000000000005</v>
      </c>
      <c r="AG24" s="11">
        <f>AE24/AD24*100</f>
        <v>36.3641105894627</v>
      </c>
      <c r="AH24" s="11">
        <f>AE24/AF24*100</f>
        <v>212.07788256769086</v>
      </c>
      <c r="AI24" s="11">
        <f>AE24-AD24</f>
        <v>-1219.9</v>
      </c>
      <c r="AJ24" s="11" t="s">
        <v>69</v>
      </c>
      <c r="AK24" s="17">
        <f>SUM(AK8:AK23)</f>
        <v>732.2</v>
      </c>
      <c r="AL24" s="17">
        <f>SUM(AL8:AL23)</f>
        <v>526.7</v>
      </c>
      <c r="AM24" s="17">
        <f>SUM(AM8:AM23)</f>
        <v>185.89999999999998</v>
      </c>
      <c r="AN24" s="11">
        <f t="shared" si="21"/>
        <v>71.93389784211965</v>
      </c>
      <c r="AO24" s="11">
        <f>AL24/AM24*100</f>
        <v>283.3243679397526</v>
      </c>
      <c r="AP24" s="11">
        <f t="shared" si="11"/>
        <v>-205.5</v>
      </c>
      <c r="AQ24" s="17">
        <f>SUM(AQ8:AQ23)</f>
        <v>50</v>
      </c>
      <c r="AR24" s="17">
        <f>SUM(AR8:AR23)</f>
        <v>16.9</v>
      </c>
      <c r="AS24" s="17">
        <f aca="true" t="shared" si="24" ref="AS24:BD24">SUM(AS8:AS23)</f>
        <v>158.5</v>
      </c>
      <c r="AT24" s="17">
        <f t="shared" si="24"/>
        <v>45.2</v>
      </c>
      <c r="AU24" s="17">
        <f t="shared" si="24"/>
        <v>985.2</v>
      </c>
      <c r="AV24" s="17">
        <f t="shared" si="24"/>
        <v>516.1999999999999</v>
      </c>
      <c r="AW24" s="17">
        <f t="shared" si="12"/>
        <v>52.395452699959385</v>
      </c>
      <c r="AX24" s="17">
        <f t="shared" si="24"/>
        <v>0</v>
      </c>
      <c r="AY24" s="17">
        <f t="shared" si="24"/>
        <v>0</v>
      </c>
      <c r="AZ24" s="17">
        <f t="shared" si="24"/>
        <v>175.6</v>
      </c>
      <c r="BA24" s="17">
        <f>SUM(BA8:BA23)</f>
        <v>132.70000000000002</v>
      </c>
      <c r="BB24" s="17">
        <f t="shared" si="24"/>
        <v>258</v>
      </c>
      <c r="BC24" s="17">
        <f t="shared" si="24"/>
        <v>180.1</v>
      </c>
      <c r="BD24" s="17">
        <f t="shared" si="24"/>
        <v>85.2</v>
      </c>
      <c r="BE24" s="11">
        <f t="shared" si="13"/>
        <v>69.8062015503876</v>
      </c>
      <c r="BF24" s="11">
        <f>BC24/BD24*100</f>
        <v>211.3849765258216</v>
      </c>
      <c r="BG24" s="11">
        <f t="shared" si="14"/>
        <v>-77.9</v>
      </c>
      <c r="BH24" s="11">
        <f>SUM(BH8:BH23)</f>
        <v>0</v>
      </c>
      <c r="BI24" s="11">
        <f>SUM(BI8:BI23)</f>
        <v>91351</v>
      </c>
      <c r="BJ24" s="17">
        <f>SUM(BJ8:BJ23)</f>
        <v>13199.9</v>
      </c>
      <c r="BK24" s="17">
        <f t="shared" si="3"/>
        <v>9706.700000000003</v>
      </c>
      <c r="BL24" s="17">
        <f>SUM(BL8:BL23)</f>
        <v>3008</v>
      </c>
      <c r="BM24" s="11">
        <f t="shared" si="16"/>
        <v>-3493.199999999997</v>
      </c>
      <c r="BN24" s="11">
        <f t="shared" si="17"/>
        <v>6698.700000000003</v>
      </c>
      <c r="BO24" s="11">
        <f t="shared" si="18"/>
        <v>73.53616315275117</v>
      </c>
      <c r="BP24" s="17">
        <f t="shared" si="19"/>
        <v>10.625718382940528</v>
      </c>
      <c r="BQ24" s="11"/>
      <c r="BR24" s="11"/>
      <c r="BS24" s="8"/>
      <c r="BT24" s="85"/>
      <c r="BU24" s="86"/>
      <c r="BV24" s="86"/>
      <c r="BW24" s="87"/>
      <c r="BX24" s="3"/>
      <c r="BY24" s="3"/>
    </row>
    <row r="25" spans="1:75" ht="12" customHeight="1">
      <c r="A25" s="90" t="s">
        <v>70</v>
      </c>
      <c r="B25" s="90"/>
      <c r="C25" s="90"/>
      <c r="D25" s="23"/>
      <c r="E25" s="23"/>
      <c r="F25" s="23"/>
      <c r="G25" s="2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93" t="s">
        <v>92</v>
      </c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S25" s="4"/>
      <c r="BT25" s="22"/>
      <c r="BU25" s="22"/>
      <c r="BV25" s="22"/>
      <c r="BW25" s="22"/>
    </row>
    <row r="26" spans="1:71" ht="7.5" customHeight="1" hidden="1">
      <c r="A26" s="61" t="s">
        <v>71</v>
      </c>
      <c r="B26" s="61"/>
      <c r="C26" s="61"/>
      <c r="BS26" s="4"/>
    </row>
    <row r="27" spans="1:7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BS27" s="27"/>
    </row>
    <row r="28" spans="1:71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BS28" s="28"/>
    </row>
    <row r="29" spans="1:71" ht="1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BS29" s="28"/>
    </row>
    <row r="30" spans="1:71" ht="1.5" customHeight="1" hidden="1">
      <c r="A30" s="42"/>
      <c r="B30" s="42"/>
      <c r="C30" s="42"/>
      <c r="D30" s="42"/>
      <c r="E30" s="42"/>
      <c r="F30" s="42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BC30" s="37"/>
      <c r="BD30" s="37"/>
      <c r="BE30" s="37"/>
      <c r="BF30" s="37"/>
      <c r="BG30" s="37"/>
      <c r="BH30" s="37"/>
      <c r="BI30" s="37"/>
      <c r="BJ30" s="38"/>
      <c r="BK30" s="38"/>
      <c r="BL30" s="37"/>
      <c r="BM30" s="37"/>
      <c r="BN30" s="37"/>
      <c r="BO30" s="37"/>
      <c r="BP30" s="37"/>
      <c r="BS30" s="28"/>
    </row>
    <row r="31" spans="1:71" s="39" customFormat="1" ht="33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25"/>
      <c r="BD31" s="25"/>
      <c r="BE31" s="25"/>
      <c r="BF31" s="25"/>
      <c r="BG31" s="25"/>
      <c r="BH31" s="25"/>
      <c r="BI31" s="25"/>
      <c r="BJ31" s="26"/>
      <c r="BK31" s="26"/>
      <c r="BL31" s="25"/>
      <c r="BM31" s="25"/>
      <c r="BN31" s="25"/>
      <c r="BO31" s="25"/>
      <c r="BP31" s="25"/>
      <c r="BS31" s="36"/>
    </row>
    <row r="32" spans="1:35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4"/>
    </row>
    <row r="33" spans="1:35" ht="4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27.75" customHeight="1">
      <c r="A34" s="27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</sheetData>
  <sheetProtection/>
  <mergeCells count="48">
    <mergeCell ref="BJ5:BK6"/>
    <mergeCell ref="BL5:BL7"/>
    <mergeCell ref="Z6:AA6"/>
    <mergeCell ref="A2:AO2"/>
    <mergeCell ref="A3:AO3"/>
    <mergeCell ref="A4:BN4"/>
    <mergeCell ref="A5:A6"/>
    <mergeCell ref="B5:BG5"/>
    <mergeCell ref="B6:F6"/>
    <mergeCell ref="G6:I6"/>
    <mergeCell ref="J6:Q6"/>
    <mergeCell ref="R6:Y6"/>
    <mergeCell ref="BT10:BW10"/>
    <mergeCell ref="BT11:BW11"/>
    <mergeCell ref="AB6:AC6"/>
    <mergeCell ref="AD6:AI6"/>
    <mergeCell ref="AK6:AP6"/>
    <mergeCell ref="AQ6:AR6"/>
    <mergeCell ref="AS6:AT6"/>
    <mergeCell ref="AU6:AX6"/>
    <mergeCell ref="BO5:BO7"/>
    <mergeCell ref="BP5:BP7"/>
    <mergeCell ref="AY6:BA6"/>
    <mergeCell ref="BB6:BG6"/>
    <mergeCell ref="BT8:BW8"/>
    <mergeCell ref="BT9:BW9"/>
    <mergeCell ref="BQ5:BR6"/>
    <mergeCell ref="BS5:BS7"/>
    <mergeCell ref="BT5:BW7"/>
    <mergeCell ref="BM5:BN6"/>
    <mergeCell ref="BH5:BH7"/>
    <mergeCell ref="BI5:BI7"/>
    <mergeCell ref="BT12:BW12"/>
    <mergeCell ref="BT13:BW13"/>
    <mergeCell ref="BT14:BW14"/>
    <mergeCell ref="BT15:BW15"/>
    <mergeCell ref="BT18:BW18"/>
    <mergeCell ref="BT19:BW19"/>
    <mergeCell ref="BT16:BW16"/>
    <mergeCell ref="BT17:BW17"/>
    <mergeCell ref="A26:C26"/>
    <mergeCell ref="BT20:BW20"/>
    <mergeCell ref="BT21:BW21"/>
    <mergeCell ref="BT24:BW24"/>
    <mergeCell ref="A25:C25"/>
    <mergeCell ref="BC25:BP25"/>
    <mergeCell ref="BT22:BW22"/>
    <mergeCell ref="BT23:BW23"/>
  </mergeCells>
  <printOptions/>
  <pageMargins left="0.17" right="0.17" top="0.17" bottom="0.16" header="0.17" footer="0.16"/>
  <pageSetup horizontalDpi="600" verticalDpi="600" orientation="landscape" paperSize="9" scale="98" r:id="rId1"/>
  <colBreaks count="2" manualBreakCount="2">
    <brk id="35" max="65535" man="1"/>
    <brk id="6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Z34"/>
  <sheetViews>
    <sheetView zoomScalePageLayoutView="0" workbookViewId="0" topLeftCell="A1">
      <selection activeCell="A1" sqref="A1:IV16384"/>
    </sheetView>
  </sheetViews>
  <sheetFormatPr defaultColWidth="6.421875" defaultRowHeight="12.75"/>
  <cols>
    <col min="1" max="1" width="5.421875" style="25" customWidth="1"/>
    <col min="2" max="3" width="5.00390625" style="25" customWidth="1"/>
    <col min="4" max="4" width="5.421875" style="25" customWidth="1"/>
    <col min="5" max="5" width="3.421875" style="25" customWidth="1"/>
    <col min="6" max="6" width="4.00390625" style="25" customWidth="1"/>
    <col min="7" max="7" width="2.8515625" style="26" customWidth="1"/>
    <col min="8" max="8" width="3.140625" style="25" customWidth="1"/>
    <col min="9" max="9" width="3.421875" style="25" hidden="1" customWidth="1"/>
    <col min="10" max="10" width="4.140625" style="25" customWidth="1"/>
    <col min="11" max="11" width="4.7109375" style="25" customWidth="1"/>
    <col min="12" max="12" width="4.8515625" style="25" customWidth="1"/>
    <col min="13" max="13" width="4.00390625" style="25" customWidth="1"/>
    <col min="14" max="14" width="3.421875" style="25" customWidth="1"/>
    <col min="15" max="15" width="5.00390625" style="25" customWidth="1"/>
    <col min="16" max="16" width="4.57421875" style="25" customWidth="1"/>
    <col min="17" max="17" width="4.8515625" style="25" customWidth="1"/>
    <col min="18" max="18" width="5.421875" style="25" customWidth="1"/>
    <col min="19" max="19" width="4.140625" style="25" customWidth="1"/>
    <col min="20" max="20" width="5.421875" style="25" customWidth="1"/>
    <col min="21" max="21" width="5.28125" style="25" customWidth="1"/>
    <col min="22" max="22" width="4.140625" style="25" customWidth="1"/>
    <col min="23" max="23" width="5.28125" style="25" customWidth="1"/>
    <col min="24" max="24" width="5.140625" style="25" customWidth="1"/>
    <col min="25" max="25" width="4.8515625" style="25" customWidth="1"/>
    <col min="26" max="26" width="3.28125" style="25" customWidth="1"/>
    <col min="27" max="27" width="3.00390625" style="25" customWidth="1"/>
    <col min="28" max="28" width="2.28125" style="25" customWidth="1"/>
    <col min="29" max="29" width="2.421875" style="25" customWidth="1"/>
    <col min="30" max="30" width="4.28125" style="25" customWidth="1"/>
    <col min="31" max="31" width="4.421875" style="25" customWidth="1"/>
    <col min="32" max="32" width="5.8515625" style="25" customWidth="1"/>
    <col min="33" max="33" width="4.140625" style="25" customWidth="1"/>
    <col min="34" max="34" width="5.00390625" style="25" customWidth="1"/>
    <col min="35" max="36" width="5.7109375" style="25" customWidth="1"/>
    <col min="37" max="37" width="4.7109375" style="25" customWidth="1"/>
    <col min="38" max="38" width="4.57421875" style="25" customWidth="1"/>
    <col min="39" max="39" width="4.28125" style="25" customWidth="1"/>
    <col min="40" max="40" width="4.00390625" style="25" customWidth="1"/>
    <col min="41" max="41" width="3.57421875" style="25" customWidth="1"/>
    <col min="42" max="42" width="4.421875" style="25" customWidth="1"/>
    <col min="43" max="43" width="2.57421875" style="25" customWidth="1"/>
    <col min="44" max="44" width="3.00390625" style="25" customWidth="1"/>
    <col min="45" max="45" width="3.28125" style="25" customWidth="1"/>
    <col min="46" max="46" width="4.28125" style="25" customWidth="1"/>
    <col min="47" max="48" width="4.421875" style="25" customWidth="1"/>
    <col min="49" max="49" width="3.421875" style="25" customWidth="1"/>
    <col min="50" max="50" width="2.140625" style="25" hidden="1" customWidth="1"/>
    <col min="51" max="51" width="4.28125" style="25" customWidth="1"/>
    <col min="52" max="52" width="4.140625" style="25" customWidth="1"/>
    <col min="53" max="53" width="4.8515625" style="25" bestFit="1" customWidth="1"/>
    <col min="54" max="54" width="4.57421875" style="25" customWidth="1"/>
    <col min="55" max="55" width="4.28125" style="25" customWidth="1"/>
    <col min="56" max="56" width="3.28125" style="25" customWidth="1"/>
    <col min="57" max="57" width="4.8515625" style="25" customWidth="1"/>
    <col min="58" max="58" width="3.28125" style="25" customWidth="1"/>
    <col min="59" max="59" width="4.57421875" style="25" customWidth="1"/>
    <col min="60" max="60" width="3.8515625" style="25" customWidth="1"/>
    <col min="61" max="61" width="6.00390625" style="25" customWidth="1"/>
    <col min="62" max="62" width="5.140625" style="26" customWidth="1"/>
    <col min="63" max="63" width="5.28125" style="26" customWidth="1"/>
    <col min="64" max="64" width="5.421875" style="25" customWidth="1"/>
    <col min="65" max="66" width="5.57421875" style="25" customWidth="1"/>
    <col min="67" max="67" width="4.8515625" style="25" customWidth="1"/>
    <col min="68" max="68" width="4.28125" style="25" customWidth="1"/>
    <col min="69" max="70" width="5.140625" style="4" customWidth="1"/>
    <col min="71" max="71" width="8.421875" style="25" customWidth="1"/>
    <col min="72" max="74" width="6.421875" style="4" customWidth="1"/>
    <col min="75" max="75" width="12.8515625" style="4" customWidth="1"/>
    <col min="76" max="16384" width="6.421875" style="4" customWidth="1"/>
  </cols>
  <sheetData>
    <row r="2" spans="1:77" ht="15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3"/>
      <c r="BR2" s="3"/>
      <c r="BS2" s="3"/>
      <c r="BT2" s="3"/>
      <c r="BU2" s="3"/>
      <c r="BV2" s="3"/>
      <c r="BW2" s="3"/>
      <c r="BX2" s="3"/>
      <c r="BY2" s="3"/>
    </row>
    <row r="3" spans="1:77" ht="15.75" customHeight="1">
      <c r="A3" s="62" t="s">
        <v>93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3"/>
      <c r="BR3" s="3"/>
      <c r="BS3" s="3"/>
      <c r="BT3" s="3"/>
      <c r="BU3" s="3"/>
      <c r="BV3" s="3"/>
      <c r="BW3" s="3"/>
      <c r="BX3" s="3"/>
      <c r="BY3" s="3"/>
    </row>
    <row r="4" spans="1:77" ht="12.7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5"/>
      <c r="BP4" s="5"/>
      <c r="BQ4" s="3"/>
      <c r="BR4" s="3"/>
      <c r="BS4" s="3"/>
      <c r="BT4" s="3"/>
      <c r="BU4" s="3"/>
      <c r="BV4" s="3"/>
      <c r="BW4" s="3"/>
      <c r="BX4" s="3"/>
      <c r="BY4" s="3"/>
    </row>
    <row r="5" spans="1:78" ht="12.75" customHeight="1">
      <c r="A5" s="64"/>
      <c r="B5" s="66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 t="s">
        <v>3</v>
      </c>
      <c r="BI5" s="64" t="s">
        <v>79</v>
      </c>
      <c r="BJ5" s="71" t="s">
        <v>75</v>
      </c>
      <c r="BK5" s="72"/>
      <c r="BL5" s="79" t="s">
        <v>76</v>
      </c>
      <c r="BM5" s="71" t="s">
        <v>4</v>
      </c>
      <c r="BN5" s="80"/>
      <c r="BO5" s="64" t="s">
        <v>78</v>
      </c>
      <c r="BP5" s="75" t="s">
        <v>5</v>
      </c>
      <c r="BQ5" s="71" t="s">
        <v>6</v>
      </c>
      <c r="BR5" s="80"/>
      <c r="BS5" s="64"/>
      <c r="BT5" s="82" t="s">
        <v>7</v>
      </c>
      <c r="BU5" s="82"/>
      <c r="BV5" s="82"/>
      <c r="BW5" s="82"/>
      <c r="BX5" s="3"/>
      <c r="BY5" s="3"/>
      <c r="BZ5" s="3"/>
    </row>
    <row r="6" spans="1:78" ht="30.75" customHeight="1">
      <c r="A6" s="65"/>
      <c r="B6" s="66" t="s">
        <v>8</v>
      </c>
      <c r="C6" s="67"/>
      <c r="D6" s="67"/>
      <c r="E6" s="67"/>
      <c r="F6" s="74"/>
      <c r="G6" s="66" t="s">
        <v>9</v>
      </c>
      <c r="H6" s="67"/>
      <c r="I6" s="74"/>
      <c r="J6" s="66" t="s">
        <v>10</v>
      </c>
      <c r="K6" s="67"/>
      <c r="L6" s="67"/>
      <c r="M6" s="67"/>
      <c r="N6" s="67"/>
      <c r="O6" s="67"/>
      <c r="P6" s="67"/>
      <c r="Q6" s="74"/>
      <c r="R6" s="66" t="s">
        <v>11</v>
      </c>
      <c r="S6" s="67"/>
      <c r="T6" s="67"/>
      <c r="U6" s="67"/>
      <c r="V6" s="67"/>
      <c r="W6" s="67"/>
      <c r="X6" s="67"/>
      <c r="Y6" s="74"/>
      <c r="Z6" s="66" t="s">
        <v>12</v>
      </c>
      <c r="AA6" s="74"/>
      <c r="AB6" s="66" t="s">
        <v>13</v>
      </c>
      <c r="AC6" s="74"/>
      <c r="AD6" s="66" t="s">
        <v>14</v>
      </c>
      <c r="AE6" s="67"/>
      <c r="AF6" s="67"/>
      <c r="AG6" s="67"/>
      <c r="AH6" s="67"/>
      <c r="AI6" s="67"/>
      <c r="AJ6" s="6"/>
      <c r="AK6" s="66" t="s">
        <v>15</v>
      </c>
      <c r="AL6" s="67"/>
      <c r="AM6" s="67"/>
      <c r="AN6" s="67"/>
      <c r="AO6" s="67"/>
      <c r="AP6" s="74"/>
      <c r="AQ6" s="66" t="s">
        <v>16</v>
      </c>
      <c r="AR6" s="74"/>
      <c r="AS6" s="76" t="s">
        <v>17</v>
      </c>
      <c r="AT6" s="77"/>
      <c r="AU6" s="66" t="s">
        <v>18</v>
      </c>
      <c r="AV6" s="67"/>
      <c r="AW6" s="67"/>
      <c r="AX6" s="74"/>
      <c r="AY6" s="66" t="s">
        <v>19</v>
      </c>
      <c r="AZ6" s="67"/>
      <c r="BA6" s="74"/>
      <c r="BB6" s="75" t="s">
        <v>20</v>
      </c>
      <c r="BC6" s="75"/>
      <c r="BD6" s="75"/>
      <c r="BE6" s="75"/>
      <c r="BF6" s="75"/>
      <c r="BG6" s="66"/>
      <c r="BH6" s="69"/>
      <c r="BI6" s="78"/>
      <c r="BJ6" s="73"/>
      <c r="BK6" s="63"/>
      <c r="BL6" s="79"/>
      <c r="BM6" s="73"/>
      <c r="BN6" s="81"/>
      <c r="BO6" s="78"/>
      <c r="BP6" s="75"/>
      <c r="BQ6" s="73"/>
      <c r="BR6" s="81"/>
      <c r="BS6" s="78"/>
      <c r="BT6" s="82"/>
      <c r="BU6" s="82"/>
      <c r="BV6" s="82"/>
      <c r="BW6" s="82"/>
      <c r="BX6" s="3"/>
      <c r="BY6" s="3"/>
      <c r="BZ6" s="3"/>
    </row>
    <row r="7" spans="1:78" ht="60" customHeight="1">
      <c r="A7" s="8"/>
      <c r="B7" s="8" t="s">
        <v>21</v>
      </c>
      <c r="C7" s="8" t="s">
        <v>22</v>
      </c>
      <c r="D7" s="10" t="s">
        <v>94</v>
      </c>
      <c r="E7" s="8" t="s">
        <v>23</v>
      </c>
      <c r="F7" s="10" t="s">
        <v>24</v>
      </c>
      <c r="G7" s="11" t="s">
        <v>25</v>
      </c>
      <c r="H7" s="8" t="s">
        <v>22</v>
      </c>
      <c r="I7" s="8" t="s">
        <v>23</v>
      </c>
      <c r="J7" s="8" t="s">
        <v>21</v>
      </c>
      <c r="K7" s="8" t="s">
        <v>22</v>
      </c>
      <c r="L7" s="10" t="s">
        <v>94</v>
      </c>
      <c r="M7" s="10" t="s">
        <v>26</v>
      </c>
      <c r="N7" s="10" t="s">
        <v>27</v>
      </c>
      <c r="O7" s="10" t="s">
        <v>28</v>
      </c>
      <c r="P7" s="10" t="s">
        <v>29</v>
      </c>
      <c r="Q7" s="41" t="s">
        <v>73</v>
      </c>
      <c r="R7" s="8" t="s">
        <v>21</v>
      </c>
      <c r="S7" s="8" t="s">
        <v>22</v>
      </c>
      <c r="T7" s="10" t="s">
        <v>94</v>
      </c>
      <c r="U7" s="10" t="s">
        <v>30</v>
      </c>
      <c r="V7" s="10" t="s">
        <v>27</v>
      </c>
      <c r="W7" s="10" t="s">
        <v>31</v>
      </c>
      <c r="X7" s="10" t="s">
        <v>29</v>
      </c>
      <c r="Y7" s="10" t="s">
        <v>73</v>
      </c>
      <c r="Z7" s="8" t="s">
        <v>25</v>
      </c>
      <c r="AA7" s="8" t="s">
        <v>22</v>
      </c>
      <c r="AB7" s="8" t="s">
        <v>25</v>
      </c>
      <c r="AC7" s="8" t="s">
        <v>22</v>
      </c>
      <c r="AD7" s="8" t="s">
        <v>21</v>
      </c>
      <c r="AE7" s="8" t="s">
        <v>22</v>
      </c>
      <c r="AF7" s="10" t="s">
        <v>94</v>
      </c>
      <c r="AG7" s="12" t="s">
        <v>27</v>
      </c>
      <c r="AH7" s="12" t="s">
        <v>28</v>
      </c>
      <c r="AI7" s="12" t="s">
        <v>32</v>
      </c>
      <c r="AJ7" s="10"/>
      <c r="AK7" s="8" t="s">
        <v>21</v>
      </c>
      <c r="AL7" s="8" t="s">
        <v>22</v>
      </c>
      <c r="AM7" s="10" t="s">
        <v>94</v>
      </c>
      <c r="AN7" s="12" t="s">
        <v>27</v>
      </c>
      <c r="AO7" s="12" t="s">
        <v>28</v>
      </c>
      <c r="AP7" s="12" t="s">
        <v>32</v>
      </c>
      <c r="AQ7" s="12" t="s">
        <v>21</v>
      </c>
      <c r="AR7" s="12" t="s">
        <v>22</v>
      </c>
      <c r="AS7" s="8" t="s">
        <v>21</v>
      </c>
      <c r="AT7" s="8" t="s">
        <v>22</v>
      </c>
      <c r="AU7" s="9" t="s">
        <v>21</v>
      </c>
      <c r="AV7" s="9" t="s">
        <v>22</v>
      </c>
      <c r="AW7" s="12" t="s">
        <v>27</v>
      </c>
      <c r="AX7" s="13"/>
      <c r="AY7" s="8" t="s">
        <v>21</v>
      </c>
      <c r="AZ7" s="8" t="s">
        <v>22</v>
      </c>
      <c r="BA7" s="10" t="s">
        <v>94</v>
      </c>
      <c r="BB7" s="9" t="s">
        <v>21</v>
      </c>
      <c r="BC7" s="9" t="s">
        <v>33</v>
      </c>
      <c r="BD7" s="10" t="s">
        <v>94</v>
      </c>
      <c r="BE7" s="10" t="s">
        <v>27</v>
      </c>
      <c r="BF7" s="10" t="s">
        <v>28</v>
      </c>
      <c r="BG7" s="14" t="s">
        <v>34</v>
      </c>
      <c r="BH7" s="70"/>
      <c r="BI7" s="65"/>
      <c r="BJ7" s="11" t="s">
        <v>21</v>
      </c>
      <c r="BK7" s="15" t="s">
        <v>22</v>
      </c>
      <c r="BL7" s="79"/>
      <c r="BM7" s="12" t="s">
        <v>77</v>
      </c>
      <c r="BN7" s="12" t="s">
        <v>74</v>
      </c>
      <c r="BO7" s="65"/>
      <c r="BP7" s="75"/>
      <c r="BQ7" s="16" t="s">
        <v>35</v>
      </c>
      <c r="BR7" s="16" t="s">
        <v>22</v>
      </c>
      <c r="BS7" s="65"/>
      <c r="BT7" s="82"/>
      <c r="BU7" s="82"/>
      <c r="BV7" s="82"/>
      <c r="BW7" s="82"/>
      <c r="BX7" s="3"/>
      <c r="BY7" s="3"/>
      <c r="BZ7" s="3"/>
    </row>
    <row r="8" spans="1:77" ht="18" customHeight="1">
      <c r="A8" s="8" t="s">
        <v>36</v>
      </c>
      <c r="B8" s="11">
        <v>120</v>
      </c>
      <c r="C8" s="11">
        <v>104.7</v>
      </c>
      <c r="D8" s="11">
        <v>142.4</v>
      </c>
      <c r="E8" s="11">
        <f>C8/B8*100</f>
        <v>87.25</v>
      </c>
      <c r="F8" s="11">
        <f aca="true" t="shared" si="0" ref="F8:F24">C8/D8*100</f>
        <v>73.5252808988764</v>
      </c>
      <c r="G8" s="11"/>
      <c r="H8" s="11"/>
      <c r="I8" s="11"/>
      <c r="J8" s="8">
        <v>20</v>
      </c>
      <c r="K8" s="11">
        <v>24.2</v>
      </c>
      <c r="L8" s="11">
        <v>19.25</v>
      </c>
      <c r="M8" s="11">
        <f>K8-J8</f>
        <v>4.199999999999999</v>
      </c>
      <c r="N8" s="11">
        <f>K8/J8*100</f>
        <v>121</v>
      </c>
      <c r="O8" s="11">
        <f aca="true" t="shared" si="1" ref="O8:O14">K8/L8*100</f>
        <v>125.71428571428571</v>
      </c>
      <c r="P8" s="11">
        <v>518.8</v>
      </c>
      <c r="Q8" s="29">
        <v>166.8</v>
      </c>
      <c r="R8" s="8">
        <v>215</v>
      </c>
      <c r="S8" s="11">
        <v>2311.7</v>
      </c>
      <c r="T8" s="11">
        <v>57.8</v>
      </c>
      <c r="U8" s="11">
        <f>S8-R8</f>
        <v>2096.7</v>
      </c>
      <c r="V8" s="11">
        <f aca="true" t="shared" si="2" ref="V8:V24">S8/R8*100</f>
        <v>1075.2093023255813</v>
      </c>
      <c r="W8" s="11">
        <f>S8/T8*100</f>
        <v>3999.4809688581313</v>
      </c>
      <c r="X8" s="11">
        <v>1693.8</v>
      </c>
      <c r="Y8" s="34">
        <v>483.8</v>
      </c>
      <c r="Z8" s="8">
        <v>5</v>
      </c>
      <c r="AA8" s="11">
        <v>1</v>
      </c>
      <c r="AB8" s="11"/>
      <c r="AC8" s="11"/>
      <c r="AD8" s="8">
        <v>0</v>
      </c>
      <c r="AE8" s="11">
        <v>67.7</v>
      </c>
      <c r="AF8" s="11">
        <v>3.74</v>
      </c>
      <c r="AG8" s="11"/>
      <c r="AH8" s="11">
        <f>AE8/AF8*100</f>
        <v>1810.1604278074867</v>
      </c>
      <c r="AI8" s="11">
        <f>AE8-AD8</f>
        <v>67.7</v>
      </c>
      <c r="AJ8" s="11" t="s">
        <v>36</v>
      </c>
      <c r="AK8" s="8"/>
      <c r="AL8" s="11"/>
      <c r="AM8" s="11"/>
      <c r="AN8" s="11"/>
      <c r="AO8" s="11"/>
      <c r="AP8" s="11">
        <f>AL8-AK8</f>
        <v>0</v>
      </c>
      <c r="AQ8" s="11"/>
      <c r="AR8" s="11"/>
      <c r="AS8" s="8"/>
      <c r="AT8" s="17"/>
      <c r="AU8" s="7">
        <v>150</v>
      </c>
      <c r="AV8" s="17">
        <v>149.1</v>
      </c>
      <c r="AW8" s="17">
        <f>AV8/AU8*100</f>
        <v>99.4</v>
      </c>
      <c r="AX8" s="11"/>
      <c r="AY8" s="11"/>
      <c r="AZ8" s="11">
        <v>2</v>
      </c>
      <c r="BA8" s="11">
        <v>-114.44</v>
      </c>
      <c r="BB8" s="11">
        <v>2.5</v>
      </c>
      <c r="BC8" s="11">
        <v>36.1</v>
      </c>
      <c r="BD8" s="11">
        <v>41.2</v>
      </c>
      <c r="BE8" s="11">
        <f>BC8/BB8*100</f>
        <v>1444.0000000000002</v>
      </c>
      <c r="BF8" s="11">
        <f>BC8/BD8*100</f>
        <v>87.62135922330097</v>
      </c>
      <c r="BG8" s="11">
        <f>BC8-BB8</f>
        <v>33.6</v>
      </c>
      <c r="BH8" s="11">
        <v>0</v>
      </c>
      <c r="BI8" s="11">
        <v>5852</v>
      </c>
      <c r="BJ8" s="11">
        <f>BB8+AY8+AD8+R8+J8+G8+B8+Z8+AB8+AK8+AS8+AU8</f>
        <v>512.5</v>
      </c>
      <c r="BK8" s="17">
        <f aca="true" t="shared" si="3" ref="BK8:BK24">C8+H8+K8+S8+AE8+BC8+AC8+AX8+AA8+AL8+AT8+AZ8+AV8+BH8+AR8</f>
        <v>2696.4999999999995</v>
      </c>
      <c r="BL8" s="17">
        <v>80.9</v>
      </c>
      <c r="BM8" s="11">
        <f>BK8-BJ8</f>
        <v>2183.9999999999995</v>
      </c>
      <c r="BN8" s="11">
        <f>BK8-BL8</f>
        <v>2615.5999999999995</v>
      </c>
      <c r="BO8" s="11">
        <f>BK8/BJ8*100</f>
        <v>526.1463414634146</v>
      </c>
      <c r="BP8" s="17">
        <f>BK8/BI8*100</f>
        <v>46.07826384142173</v>
      </c>
      <c r="BQ8" s="11"/>
      <c r="BR8" s="11"/>
      <c r="BS8" s="8" t="s">
        <v>36</v>
      </c>
      <c r="BT8" s="83" t="s">
        <v>37</v>
      </c>
      <c r="BU8" s="83"/>
      <c r="BV8" s="83"/>
      <c r="BW8" s="83"/>
      <c r="BX8" s="3"/>
      <c r="BY8" s="3"/>
    </row>
    <row r="9" spans="1:77" ht="18" customHeight="1">
      <c r="A9" s="8" t="s">
        <v>38</v>
      </c>
      <c r="B9" s="8">
        <v>80</v>
      </c>
      <c r="C9" s="11">
        <v>96.2</v>
      </c>
      <c r="D9" s="11">
        <v>93</v>
      </c>
      <c r="E9" s="11">
        <f aca="true" t="shared" si="4" ref="E9:E23">C9/B9*100</f>
        <v>120.25000000000001</v>
      </c>
      <c r="F9" s="11">
        <f t="shared" si="0"/>
        <v>103.44086021505376</v>
      </c>
      <c r="G9" s="11">
        <v>28</v>
      </c>
      <c r="H9" s="11"/>
      <c r="I9" s="11"/>
      <c r="J9" s="8">
        <v>93</v>
      </c>
      <c r="K9" s="11">
        <v>21.4</v>
      </c>
      <c r="L9" s="11">
        <v>11.2</v>
      </c>
      <c r="M9" s="11">
        <f>K9-J9</f>
        <v>-71.6</v>
      </c>
      <c r="N9" s="49">
        <f aca="true" t="shared" si="5" ref="N9:N23">K9/J9*100</f>
        <v>23.010752688172044</v>
      </c>
      <c r="O9" s="11">
        <f t="shared" si="1"/>
        <v>191.07142857142858</v>
      </c>
      <c r="P9" s="11">
        <v>1107.8</v>
      </c>
      <c r="Q9" s="30">
        <v>419.6</v>
      </c>
      <c r="R9" s="11">
        <v>290</v>
      </c>
      <c r="S9" s="11">
        <v>52.6</v>
      </c>
      <c r="T9" s="11">
        <v>62.34</v>
      </c>
      <c r="U9" s="11">
        <f aca="true" t="shared" si="6" ref="U9:U24">S9-R9</f>
        <v>-237.4</v>
      </c>
      <c r="V9" s="49">
        <f t="shared" si="2"/>
        <v>18.13793103448276</v>
      </c>
      <c r="W9" s="11">
        <f aca="true" t="shared" si="7" ref="W9:W24">S9/T9*100</f>
        <v>84.37600256657042</v>
      </c>
      <c r="X9" s="11">
        <v>1673.2</v>
      </c>
      <c r="Y9" s="35">
        <v>647.3</v>
      </c>
      <c r="Z9" s="8">
        <v>8</v>
      </c>
      <c r="AA9" s="11">
        <v>1.4</v>
      </c>
      <c r="AB9" s="11"/>
      <c r="AC9" s="11"/>
      <c r="AD9" s="8">
        <v>15</v>
      </c>
      <c r="AE9" s="11">
        <v>31</v>
      </c>
      <c r="AF9" s="11">
        <v>16.48</v>
      </c>
      <c r="AG9" s="11">
        <f aca="true" t="shared" si="8" ref="AG9:AG23">AE9/AD9*100</f>
        <v>206.66666666666669</v>
      </c>
      <c r="AH9" s="11">
        <f aca="true" t="shared" si="9" ref="AH9:AH23">AE9/AF9*100</f>
        <v>188.10679611650485</v>
      </c>
      <c r="AI9" s="11">
        <f aca="true" t="shared" si="10" ref="AI9:AI23">AE9-AD9</f>
        <v>16</v>
      </c>
      <c r="AJ9" s="11" t="s">
        <v>38</v>
      </c>
      <c r="AK9" s="8">
        <v>27</v>
      </c>
      <c r="AL9" s="11"/>
      <c r="AM9" s="11"/>
      <c r="AN9" s="11"/>
      <c r="AO9" s="11"/>
      <c r="AP9" s="11">
        <f aca="true" t="shared" si="11" ref="AP9:AP24">AL9-AK9</f>
        <v>-27</v>
      </c>
      <c r="AQ9" s="11"/>
      <c r="AR9" s="11"/>
      <c r="AS9" s="8"/>
      <c r="AT9" s="17"/>
      <c r="AU9" s="7">
        <v>86</v>
      </c>
      <c r="AV9" s="17">
        <v>8.1</v>
      </c>
      <c r="AW9" s="48">
        <f aca="true" t="shared" si="12" ref="AW9:AW24">AV9/AU9*100</f>
        <v>9.41860465116279</v>
      </c>
      <c r="AX9" s="11"/>
      <c r="AY9" s="11"/>
      <c r="AZ9" s="11"/>
      <c r="BA9" s="11"/>
      <c r="BB9" s="8">
        <v>26</v>
      </c>
      <c r="BC9" s="11">
        <v>9.7</v>
      </c>
      <c r="BD9" s="11">
        <v>5.1</v>
      </c>
      <c r="BE9" s="11">
        <f aca="true" t="shared" si="13" ref="BE9:BE24">BC9/BB9*100</f>
        <v>37.3076923076923</v>
      </c>
      <c r="BF9" s="11"/>
      <c r="BG9" s="11">
        <f aca="true" t="shared" si="14" ref="BG9:BG24">BC9-BB9</f>
        <v>-16.3</v>
      </c>
      <c r="BH9" s="11"/>
      <c r="BI9" s="11">
        <v>5359</v>
      </c>
      <c r="BJ9" s="11">
        <f aca="true" t="shared" si="15" ref="BJ9:BJ22">BB9+AY9+AD9+R9+J9+G9+B9+Z9+AB9+AK9+AS9+AU9</f>
        <v>653</v>
      </c>
      <c r="BK9" s="17">
        <f t="shared" si="3"/>
        <v>220.39999999999998</v>
      </c>
      <c r="BL9" s="17">
        <v>67.5</v>
      </c>
      <c r="BM9" s="11">
        <f aca="true" t="shared" si="16" ref="BM9:BM24">BK9-BJ9</f>
        <v>-432.6</v>
      </c>
      <c r="BN9" s="11">
        <f aca="true" t="shared" si="17" ref="BN9:BN24">BK9-BL9</f>
        <v>152.89999999999998</v>
      </c>
      <c r="BO9" s="49">
        <f aca="true" t="shared" si="18" ref="BO9:BO24">BK9/BJ9*100</f>
        <v>33.75191424196018</v>
      </c>
      <c r="BP9" s="48">
        <f aca="true" t="shared" si="19" ref="BP9:BP24">BK9/BI9*100</f>
        <v>4.112707594700503</v>
      </c>
      <c r="BQ9" s="11"/>
      <c r="BR9" s="11"/>
      <c r="BS9" s="8" t="s">
        <v>38</v>
      </c>
      <c r="BT9" s="83" t="s">
        <v>39</v>
      </c>
      <c r="BU9" s="83"/>
      <c r="BV9" s="83"/>
      <c r="BW9" s="83"/>
      <c r="BX9" s="3"/>
      <c r="BY9" s="3"/>
    </row>
    <row r="10" spans="1:77" ht="18" customHeight="1">
      <c r="A10" s="8" t="s">
        <v>40</v>
      </c>
      <c r="B10" s="11">
        <v>40</v>
      </c>
      <c r="C10" s="11">
        <v>41.6</v>
      </c>
      <c r="D10" s="11">
        <v>90.2</v>
      </c>
      <c r="E10" s="11">
        <f t="shared" si="4"/>
        <v>104</v>
      </c>
      <c r="F10" s="11">
        <f t="shared" si="0"/>
        <v>46.11973392461197</v>
      </c>
      <c r="G10" s="11"/>
      <c r="H10" s="11">
        <v>7.5</v>
      </c>
      <c r="I10" s="11"/>
      <c r="J10" s="8">
        <v>10</v>
      </c>
      <c r="K10" s="11">
        <v>7</v>
      </c>
      <c r="L10" s="11">
        <v>7.89</v>
      </c>
      <c r="M10" s="11">
        <f aca="true" t="shared" si="20" ref="M10:M24">K10-J10</f>
        <v>-3</v>
      </c>
      <c r="N10" s="11">
        <f t="shared" si="5"/>
        <v>70</v>
      </c>
      <c r="O10" s="11">
        <f t="shared" si="1"/>
        <v>88.71989860583017</v>
      </c>
      <c r="P10" s="11">
        <v>224.7</v>
      </c>
      <c r="Q10" s="30">
        <v>65.9</v>
      </c>
      <c r="R10" s="8">
        <v>166</v>
      </c>
      <c r="S10" s="11">
        <v>91.2</v>
      </c>
      <c r="T10" s="11">
        <v>49.55</v>
      </c>
      <c r="U10" s="11">
        <f t="shared" si="6"/>
        <v>-74.8</v>
      </c>
      <c r="V10" s="11">
        <f t="shared" si="2"/>
        <v>54.93975903614457</v>
      </c>
      <c r="W10" s="11">
        <f t="shared" si="7"/>
        <v>184.0565085771948</v>
      </c>
      <c r="X10" s="11">
        <v>1851</v>
      </c>
      <c r="Y10" s="35">
        <v>356.2</v>
      </c>
      <c r="Z10" s="8">
        <v>2</v>
      </c>
      <c r="AA10" s="11"/>
      <c r="AB10" s="11"/>
      <c r="AC10" s="11"/>
      <c r="AD10" s="8">
        <v>30</v>
      </c>
      <c r="AE10" s="11">
        <v>34.6</v>
      </c>
      <c r="AF10" s="11">
        <v>28.45</v>
      </c>
      <c r="AG10" s="11">
        <f t="shared" si="8"/>
        <v>115.33333333333333</v>
      </c>
      <c r="AH10" s="11">
        <f t="shared" si="9"/>
        <v>121.61687170474518</v>
      </c>
      <c r="AI10" s="11">
        <f t="shared" si="10"/>
        <v>4.600000000000001</v>
      </c>
      <c r="AJ10" s="11" t="s">
        <v>40</v>
      </c>
      <c r="AK10" s="8"/>
      <c r="AL10" s="11"/>
      <c r="AM10" s="11"/>
      <c r="AN10" s="11"/>
      <c r="AO10" s="11"/>
      <c r="AP10" s="11">
        <f t="shared" si="11"/>
        <v>0</v>
      </c>
      <c r="AQ10" s="11"/>
      <c r="AR10" s="11"/>
      <c r="AS10" s="8"/>
      <c r="AT10" s="17"/>
      <c r="AU10" s="7">
        <v>50</v>
      </c>
      <c r="AV10" s="17">
        <v>18</v>
      </c>
      <c r="AW10" s="48">
        <f t="shared" si="12"/>
        <v>36</v>
      </c>
      <c r="AX10" s="11"/>
      <c r="AY10" s="11"/>
      <c r="AZ10" s="11"/>
      <c r="BA10" s="11"/>
      <c r="BB10" s="11">
        <v>7.5</v>
      </c>
      <c r="BC10" s="11"/>
      <c r="BD10" s="11"/>
      <c r="BE10" s="11">
        <f t="shared" si="13"/>
        <v>0</v>
      </c>
      <c r="BF10" s="11">
        <v>0</v>
      </c>
      <c r="BG10" s="11">
        <f t="shared" si="14"/>
        <v>-7.5</v>
      </c>
      <c r="BH10" s="11"/>
      <c r="BI10" s="11">
        <v>3281</v>
      </c>
      <c r="BJ10" s="11">
        <f t="shared" si="15"/>
        <v>305.5</v>
      </c>
      <c r="BK10" s="17">
        <f t="shared" si="3"/>
        <v>199.9</v>
      </c>
      <c r="BL10" s="17">
        <v>77.7</v>
      </c>
      <c r="BM10" s="11">
        <f t="shared" si="16"/>
        <v>-105.6</v>
      </c>
      <c r="BN10" s="11">
        <f t="shared" si="17"/>
        <v>122.2</v>
      </c>
      <c r="BO10" s="11">
        <f t="shared" si="18"/>
        <v>65.43371522094927</v>
      </c>
      <c r="BP10" s="48">
        <f t="shared" si="19"/>
        <v>6.092654678451692</v>
      </c>
      <c r="BQ10" s="11"/>
      <c r="BR10" s="11"/>
      <c r="BS10" s="8" t="s">
        <v>40</v>
      </c>
      <c r="BT10" s="83" t="s">
        <v>41</v>
      </c>
      <c r="BU10" s="83"/>
      <c r="BV10" s="83"/>
      <c r="BW10" s="83"/>
      <c r="BX10" s="3"/>
      <c r="BY10" s="3"/>
    </row>
    <row r="11" spans="1:77" ht="18" customHeight="1">
      <c r="A11" s="8" t="s">
        <v>42</v>
      </c>
      <c r="B11" s="11">
        <v>42</v>
      </c>
      <c r="C11" s="11">
        <v>51.5</v>
      </c>
      <c r="D11" s="11">
        <v>81.1</v>
      </c>
      <c r="E11" s="11">
        <f t="shared" si="4"/>
        <v>122.61904761904762</v>
      </c>
      <c r="F11" s="11">
        <f t="shared" si="0"/>
        <v>63.50184956843403</v>
      </c>
      <c r="G11" s="11"/>
      <c r="H11" s="11">
        <v>3.3</v>
      </c>
      <c r="I11" s="11"/>
      <c r="J11" s="11"/>
      <c r="K11" s="11">
        <v>0.1</v>
      </c>
      <c r="L11" s="11">
        <v>0.3</v>
      </c>
      <c r="M11" s="11">
        <f t="shared" si="20"/>
        <v>0.1</v>
      </c>
      <c r="N11" s="11"/>
      <c r="O11" s="11">
        <f t="shared" si="1"/>
        <v>33.333333333333336</v>
      </c>
      <c r="P11" s="11">
        <v>47.9</v>
      </c>
      <c r="Q11" s="31">
        <v>14.3</v>
      </c>
      <c r="R11" s="8">
        <v>12</v>
      </c>
      <c r="S11" s="11">
        <v>10.5</v>
      </c>
      <c r="T11" s="11">
        <v>5.99</v>
      </c>
      <c r="U11" s="11">
        <f t="shared" si="6"/>
        <v>-1.5</v>
      </c>
      <c r="V11" s="11">
        <f t="shared" si="2"/>
        <v>87.5</v>
      </c>
      <c r="W11" s="11">
        <f t="shared" si="7"/>
        <v>175.29215358931552</v>
      </c>
      <c r="X11" s="11">
        <v>440.3</v>
      </c>
      <c r="Y11" s="35">
        <v>23</v>
      </c>
      <c r="Z11" s="8"/>
      <c r="AA11" s="11">
        <v>0.2</v>
      </c>
      <c r="AB11" s="11"/>
      <c r="AC11" s="11"/>
      <c r="AD11" s="8">
        <v>45</v>
      </c>
      <c r="AE11" s="11">
        <v>40.2</v>
      </c>
      <c r="AF11" s="11">
        <v>37.2</v>
      </c>
      <c r="AG11" s="11">
        <f t="shared" si="8"/>
        <v>89.33333333333334</v>
      </c>
      <c r="AH11" s="11">
        <f t="shared" si="9"/>
        <v>108.06451612903226</v>
      </c>
      <c r="AI11" s="11">
        <f t="shared" si="10"/>
        <v>-4.799999999999997</v>
      </c>
      <c r="AJ11" s="11" t="s">
        <v>42</v>
      </c>
      <c r="AK11" s="11">
        <v>5.7</v>
      </c>
      <c r="AL11" s="11">
        <v>3</v>
      </c>
      <c r="AM11" s="11"/>
      <c r="AN11" s="11"/>
      <c r="AO11" s="11"/>
      <c r="AP11" s="11">
        <f t="shared" si="11"/>
        <v>-2.7</v>
      </c>
      <c r="AQ11" s="11"/>
      <c r="AR11" s="11"/>
      <c r="AS11" s="8"/>
      <c r="AT11" s="17"/>
      <c r="AU11" s="17">
        <v>10.2</v>
      </c>
      <c r="AV11" s="17">
        <v>0.6</v>
      </c>
      <c r="AW11" s="48">
        <f t="shared" si="12"/>
        <v>5.88235294117647</v>
      </c>
      <c r="AX11" s="11"/>
      <c r="AY11" s="11"/>
      <c r="AZ11" s="11"/>
      <c r="BA11" s="11"/>
      <c r="BB11" s="8">
        <v>10</v>
      </c>
      <c r="BC11" s="11">
        <v>1.1</v>
      </c>
      <c r="BD11" s="11">
        <v>6.5</v>
      </c>
      <c r="BE11" s="11">
        <f t="shared" si="13"/>
        <v>11.000000000000002</v>
      </c>
      <c r="BF11" s="11">
        <f>BC11/BD11*100</f>
        <v>16.923076923076923</v>
      </c>
      <c r="BG11" s="11">
        <f t="shared" si="14"/>
        <v>-8.9</v>
      </c>
      <c r="BH11" s="11"/>
      <c r="BI11" s="11">
        <v>1166</v>
      </c>
      <c r="BJ11" s="11">
        <f t="shared" si="15"/>
        <v>124.9</v>
      </c>
      <c r="BK11" s="17">
        <f t="shared" si="3"/>
        <v>110.5</v>
      </c>
      <c r="BL11" s="17">
        <v>81.3</v>
      </c>
      <c r="BM11" s="11">
        <f t="shared" si="16"/>
        <v>-14.400000000000006</v>
      </c>
      <c r="BN11" s="11">
        <f t="shared" si="17"/>
        <v>29.200000000000003</v>
      </c>
      <c r="BO11" s="11">
        <f t="shared" si="18"/>
        <v>88.47077662129703</v>
      </c>
      <c r="BP11" s="48">
        <f t="shared" si="19"/>
        <v>9.476843910806174</v>
      </c>
      <c r="BQ11" s="11"/>
      <c r="BR11" s="11"/>
      <c r="BS11" s="8" t="s">
        <v>42</v>
      </c>
      <c r="BT11" s="84" t="s">
        <v>43</v>
      </c>
      <c r="BU11" s="84"/>
      <c r="BV11" s="84"/>
      <c r="BW11" s="84"/>
      <c r="BX11" s="3"/>
      <c r="BY11" s="3"/>
    </row>
    <row r="12" spans="1:77" ht="18" customHeight="1">
      <c r="A12" s="8" t="s">
        <v>44</v>
      </c>
      <c r="B12" s="11">
        <v>25</v>
      </c>
      <c r="C12" s="11">
        <v>11.7</v>
      </c>
      <c r="D12" s="11">
        <v>33.3</v>
      </c>
      <c r="E12" s="49">
        <f t="shared" si="4"/>
        <v>46.8</v>
      </c>
      <c r="F12" s="11">
        <f t="shared" si="0"/>
        <v>35.13513513513514</v>
      </c>
      <c r="G12" s="11"/>
      <c r="H12" s="11"/>
      <c r="I12" s="11"/>
      <c r="J12" s="8">
        <v>2</v>
      </c>
      <c r="K12" s="11">
        <v>1.1</v>
      </c>
      <c r="L12" s="11">
        <v>7.56</v>
      </c>
      <c r="M12" s="11">
        <f t="shared" si="20"/>
        <v>-0.8999999999999999</v>
      </c>
      <c r="N12" s="11">
        <f t="shared" si="5"/>
        <v>55.00000000000001</v>
      </c>
      <c r="O12" s="11">
        <f t="shared" si="1"/>
        <v>14.550264550264552</v>
      </c>
      <c r="P12" s="11">
        <v>114.8</v>
      </c>
      <c r="Q12" s="31">
        <v>7.7</v>
      </c>
      <c r="R12" s="8">
        <v>12</v>
      </c>
      <c r="S12" s="11">
        <v>9</v>
      </c>
      <c r="T12" s="11">
        <v>13.55</v>
      </c>
      <c r="U12" s="11">
        <f t="shared" si="6"/>
        <v>-3</v>
      </c>
      <c r="V12" s="11">
        <f t="shared" si="2"/>
        <v>75</v>
      </c>
      <c r="W12" s="11">
        <f t="shared" si="7"/>
        <v>66.42066420664207</v>
      </c>
      <c r="X12" s="11">
        <v>512.5</v>
      </c>
      <c r="Y12" s="35">
        <v>23.9</v>
      </c>
      <c r="Z12" s="8">
        <v>2</v>
      </c>
      <c r="AA12" s="11">
        <v>0.6</v>
      </c>
      <c r="AB12" s="11"/>
      <c r="AC12" s="11"/>
      <c r="AD12" s="8">
        <v>40</v>
      </c>
      <c r="AE12" s="11">
        <v>23.6</v>
      </c>
      <c r="AF12" s="11">
        <v>7.4</v>
      </c>
      <c r="AG12" s="11">
        <f t="shared" si="8"/>
        <v>59.00000000000001</v>
      </c>
      <c r="AH12" s="11">
        <f t="shared" si="9"/>
        <v>318.9189189189189</v>
      </c>
      <c r="AI12" s="11">
        <f t="shared" si="10"/>
        <v>-16.4</v>
      </c>
      <c r="AJ12" s="11" t="s">
        <v>44</v>
      </c>
      <c r="AK12" s="8"/>
      <c r="AL12" s="11"/>
      <c r="AM12" s="11"/>
      <c r="AN12" s="11"/>
      <c r="AO12" s="11"/>
      <c r="AP12" s="11">
        <f t="shared" si="11"/>
        <v>0</v>
      </c>
      <c r="AQ12" s="11"/>
      <c r="AR12" s="11"/>
      <c r="AS12" s="8"/>
      <c r="AT12" s="17"/>
      <c r="AU12" s="7">
        <v>60</v>
      </c>
      <c r="AV12" s="17">
        <v>16.7</v>
      </c>
      <c r="AW12" s="48">
        <f t="shared" si="12"/>
        <v>27.833333333333332</v>
      </c>
      <c r="AX12" s="11"/>
      <c r="AY12" s="11"/>
      <c r="AZ12" s="11">
        <v>2.5</v>
      </c>
      <c r="BA12" s="11"/>
      <c r="BB12" s="8">
        <v>15</v>
      </c>
      <c r="BC12" s="11">
        <v>0.5</v>
      </c>
      <c r="BD12" s="11">
        <v>11.5</v>
      </c>
      <c r="BE12" s="11">
        <f t="shared" si="13"/>
        <v>3.3333333333333335</v>
      </c>
      <c r="BF12" s="11">
        <f>BC12/BD12*100</f>
        <v>4.3478260869565215</v>
      </c>
      <c r="BG12" s="11">
        <f t="shared" si="14"/>
        <v>-14.5</v>
      </c>
      <c r="BH12" s="11"/>
      <c r="BI12" s="11">
        <v>1409</v>
      </c>
      <c r="BJ12" s="11">
        <f t="shared" si="15"/>
        <v>156</v>
      </c>
      <c r="BK12" s="17">
        <f t="shared" si="3"/>
        <v>65.7</v>
      </c>
      <c r="BL12" s="17">
        <v>37.6</v>
      </c>
      <c r="BM12" s="11">
        <f t="shared" si="16"/>
        <v>-90.3</v>
      </c>
      <c r="BN12" s="11">
        <f t="shared" si="17"/>
        <v>28.1</v>
      </c>
      <c r="BO12" s="49">
        <f t="shared" si="18"/>
        <v>42.11538461538461</v>
      </c>
      <c r="BP12" s="48">
        <f t="shared" si="19"/>
        <v>4.662881476224272</v>
      </c>
      <c r="BQ12" s="11"/>
      <c r="BR12" s="11"/>
      <c r="BS12" s="8" t="s">
        <v>44</v>
      </c>
      <c r="BT12" s="83" t="s">
        <v>45</v>
      </c>
      <c r="BU12" s="83"/>
      <c r="BV12" s="83"/>
      <c r="BW12" s="83"/>
      <c r="BX12" s="3"/>
      <c r="BY12" s="3"/>
    </row>
    <row r="13" spans="1:77" ht="18" customHeight="1">
      <c r="A13" s="8" t="s">
        <v>46</v>
      </c>
      <c r="B13" s="8">
        <v>25</v>
      </c>
      <c r="C13" s="11">
        <v>5.4</v>
      </c>
      <c r="D13" s="11">
        <v>14.1</v>
      </c>
      <c r="E13" s="49">
        <f t="shared" si="4"/>
        <v>21.6</v>
      </c>
      <c r="F13" s="11">
        <f t="shared" si="0"/>
        <v>38.297872340425535</v>
      </c>
      <c r="G13" s="11"/>
      <c r="H13" s="11"/>
      <c r="I13" s="11"/>
      <c r="J13" s="8">
        <v>15</v>
      </c>
      <c r="K13" s="11">
        <v>8.4</v>
      </c>
      <c r="L13" s="11">
        <v>4.54</v>
      </c>
      <c r="M13" s="11">
        <f t="shared" si="20"/>
        <v>-6.6</v>
      </c>
      <c r="N13" s="11">
        <f t="shared" si="5"/>
        <v>56.00000000000001</v>
      </c>
      <c r="O13" s="11">
        <f t="shared" si="1"/>
        <v>185.02202643171807</v>
      </c>
      <c r="P13" s="11">
        <v>185.7</v>
      </c>
      <c r="Q13" s="32">
        <v>39.5</v>
      </c>
      <c r="R13" s="11">
        <v>90</v>
      </c>
      <c r="S13" s="11">
        <v>66.2</v>
      </c>
      <c r="T13" s="11">
        <v>30.64</v>
      </c>
      <c r="U13" s="11">
        <f t="shared" si="6"/>
        <v>-23.799999999999997</v>
      </c>
      <c r="V13" s="11">
        <f t="shared" si="2"/>
        <v>73.55555555555556</v>
      </c>
      <c r="W13" s="11">
        <f t="shared" si="7"/>
        <v>216.0574412532637</v>
      </c>
      <c r="X13" s="11">
        <v>711.9</v>
      </c>
      <c r="Y13" s="35">
        <v>157.5</v>
      </c>
      <c r="Z13" s="8">
        <v>5</v>
      </c>
      <c r="AA13" s="11">
        <v>1.7</v>
      </c>
      <c r="AB13" s="11"/>
      <c r="AC13" s="11"/>
      <c r="AD13" s="8">
        <v>28</v>
      </c>
      <c r="AE13" s="11">
        <v>17.9</v>
      </c>
      <c r="AF13" s="11">
        <v>19.57</v>
      </c>
      <c r="AG13" s="11">
        <f t="shared" si="8"/>
        <v>63.92857142857142</v>
      </c>
      <c r="AH13" s="11">
        <f t="shared" si="9"/>
        <v>91.46653040367909</v>
      </c>
      <c r="AI13" s="11">
        <f t="shared" si="10"/>
        <v>-10.100000000000001</v>
      </c>
      <c r="AJ13" s="11" t="s">
        <v>46</v>
      </c>
      <c r="AK13" s="8">
        <v>0</v>
      </c>
      <c r="AL13" s="11"/>
      <c r="AM13" s="11"/>
      <c r="AN13" s="11"/>
      <c r="AO13" s="11"/>
      <c r="AP13" s="11">
        <f t="shared" si="11"/>
        <v>0</v>
      </c>
      <c r="AQ13" s="11"/>
      <c r="AR13" s="11"/>
      <c r="AS13" s="8"/>
      <c r="AT13" s="17"/>
      <c r="AU13" s="7">
        <v>25</v>
      </c>
      <c r="AV13" s="17">
        <v>1</v>
      </c>
      <c r="AW13" s="48">
        <f t="shared" si="12"/>
        <v>4</v>
      </c>
      <c r="AX13" s="11"/>
      <c r="AY13" s="11"/>
      <c r="AZ13" s="11"/>
      <c r="BA13" s="11"/>
      <c r="BB13" s="8">
        <v>6</v>
      </c>
      <c r="BC13" s="11">
        <v>1.6</v>
      </c>
      <c r="BD13" s="11"/>
      <c r="BE13" s="11">
        <f t="shared" si="13"/>
        <v>26.666666666666668</v>
      </c>
      <c r="BF13" s="11">
        <v>0</v>
      </c>
      <c r="BG13" s="11">
        <f t="shared" si="14"/>
        <v>-4.4</v>
      </c>
      <c r="BH13" s="11"/>
      <c r="BI13" s="11">
        <v>2550</v>
      </c>
      <c r="BJ13" s="11">
        <f t="shared" si="15"/>
        <v>194</v>
      </c>
      <c r="BK13" s="17">
        <f t="shared" si="3"/>
        <v>102.2</v>
      </c>
      <c r="BL13" s="17">
        <v>31.5</v>
      </c>
      <c r="BM13" s="11">
        <f t="shared" si="16"/>
        <v>-91.8</v>
      </c>
      <c r="BN13" s="11">
        <f t="shared" si="17"/>
        <v>70.7</v>
      </c>
      <c r="BO13" s="11">
        <f t="shared" si="18"/>
        <v>52.680412371134025</v>
      </c>
      <c r="BP13" s="48">
        <f t="shared" si="19"/>
        <v>4.007843137254903</v>
      </c>
      <c r="BQ13" s="11"/>
      <c r="BR13" s="11"/>
      <c r="BS13" s="8" t="s">
        <v>46</v>
      </c>
      <c r="BT13" s="83" t="s">
        <v>47</v>
      </c>
      <c r="BU13" s="83"/>
      <c r="BV13" s="83"/>
      <c r="BW13" s="83"/>
      <c r="BX13" s="3"/>
      <c r="BY13" s="3"/>
    </row>
    <row r="14" spans="1:77" ht="18" customHeight="1">
      <c r="A14" s="8" t="s">
        <v>48</v>
      </c>
      <c r="B14" s="11">
        <v>30</v>
      </c>
      <c r="C14" s="11">
        <v>19.9</v>
      </c>
      <c r="D14" s="11">
        <v>78.3</v>
      </c>
      <c r="E14" s="11">
        <f t="shared" si="4"/>
        <v>66.33333333333333</v>
      </c>
      <c r="F14" s="11">
        <f t="shared" si="0"/>
        <v>25.41507024265645</v>
      </c>
      <c r="G14" s="11"/>
      <c r="H14" s="11">
        <v>35</v>
      </c>
      <c r="I14" s="11"/>
      <c r="J14" s="8">
        <v>10</v>
      </c>
      <c r="K14" s="11">
        <v>6.3</v>
      </c>
      <c r="L14" s="11">
        <v>5.88</v>
      </c>
      <c r="M14" s="11">
        <f t="shared" si="20"/>
        <v>-3.7</v>
      </c>
      <c r="N14" s="11">
        <f t="shared" si="5"/>
        <v>63</v>
      </c>
      <c r="O14" s="11">
        <f t="shared" si="1"/>
        <v>107.14285714285714</v>
      </c>
      <c r="P14" s="11">
        <v>268.2</v>
      </c>
      <c r="Q14" s="33">
        <v>18.5</v>
      </c>
      <c r="R14" s="11">
        <v>95</v>
      </c>
      <c r="S14" s="11">
        <v>14.9</v>
      </c>
      <c r="T14" s="11">
        <v>7.25</v>
      </c>
      <c r="U14" s="11">
        <f t="shared" si="6"/>
        <v>-80.1</v>
      </c>
      <c r="V14" s="49">
        <f t="shared" si="2"/>
        <v>15.68421052631579</v>
      </c>
      <c r="W14" s="11">
        <f t="shared" si="7"/>
        <v>205.51724137931035</v>
      </c>
      <c r="X14" s="11">
        <v>916.4</v>
      </c>
      <c r="Y14" s="35">
        <v>213.3</v>
      </c>
      <c r="Z14" s="11">
        <v>1</v>
      </c>
      <c r="AA14" s="11"/>
      <c r="AB14" s="11"/>
      <c r="AC14" s="11"/>
      <c r="AD14" s="11">
        <v>8</v>
      </c>
      <c r="AE14" s="11">
        <v>1</v>
      </c>
      <c r="AF14" s="11">
        <v>1.15</v>
      </c>
      <c r="AG14" s="49">
        <f t="shared" si="8"/>
        <v>12.5</v>
      </c>
      <c r="AH14" s="11">
        <f t="shared" si="9"/>
        <v>86.95652173913044</v>
      </c>
      <c r="AI14" s="11">
        <f t="shared" si="10"/>
        <v>-7</v>
      </c>
      <c r="AJ14" s="11" t="s">
        <v>48</v>
      </c>
      <c r="AK14" s="11">
        <v>0</v>
      </c>
      <c r="AL14" s="11"/>
      <c r="AM14" s="11"/>
      <c r="AN14" s="11"/>
      <c r="AO14" s="11"/>
      <c r="AP14" s="11">
        <f t="shared" si="11"/>
        <v>0</v>
      </c>
      <c r="AQ14" s="11"/>
      <c r="AR14" s="11"/>
      <c r="AS14" s="8"/>
      <c r="AT14" s="17"/>
      <c r="AU14" s="7">
        <v>45</v>
      </c>
      <c r="AV14" s="17">
        <v>28.4</v>
      </c>
      <c r="AW14" s="17">
        <f t="shared" si="12"/>
        <v>63.11111111111111</v>
      </c>
      <c r="AX14" s="11"/>
      <c r="AY14" s="11"/>
      <c r="AZ14" s="11">
        <v>146</v>
      </c>
      <c r="BA14" s="11">
        <v>13.6</v>
      </c>
      <c r="BB14" s="11">
        <v>10</v>
      </c>
      <c r="BC14" s="11">
        <v>55.9</v>
      </c>
      <c r="BD14" s="11"/>
      <c r="BE14" s="11">
        <f t="shared" si="13"/>
        <v>559</v>
      </c>
      <c r="BF14" s="11">
        <v>0</v>
      </c>
      <c r="BG14" s="11">
        <f t="shared" si="14"/>
        <v>45.9</v>
      </c>
      <c r="BH14" s="11"/>
      <c r="BI14" s="11">
        <v>1946</v>
      </c>
      <c r="BJ14" s="11">
        <f t="shared" si="15"/>
        <v>199</v>
      </c>
      <c r="BK14" s="17">
        <f t="shared" si="3"/>
        <v>307.4</v>
      </c>
      <c r="BL14" s="17">
        <v>99.3</v>
      </c>
      <c r="BM14" s="11">
        <f t="shared" si="16"/>
        <v>108.39999999999998</v>
      </c>
      <c r="BN14" s="11">
        <f t="shared" si="17"/>
        <v>208.09999999999997</v>
      </c>
      <c r="BO14" s="11">
        <f t="shared" si="18"/>
        <v>154.47236180904522</v>
      </c>
      <c r="BP14" s="17">
        <f t="shared" si="19"/>
        <v>15.796505652620759</v>
      </c>
      <c r="BQ14" s="11"/>
      <c r="BR14" s="11"/>
      <c r="BS14" s="8" t="s">
        <v>48</v>
      </c>
      <c r="BT14" s="83" t="s">
        <v>49</v>
      </c>
      <c r="BU14" s="83"/>
      <c r="BV14" s="83"/>
      <c r="BW14" s="83"/>
      <c r="BX14" s="3"/>
      <c r="BY14" s="3"/>
    </row>
    <row r="15" spans="1:77" ht="18" customHeight="1">
      <c r="A15" s="8" t="s">
        <v>50</v>
      </c>
      <c r="B15" s="8">
        <v>30</v>
      </c>
      <c r="C15" s="11">
        <v>17.1</v>
      </c>
      <c r="D15" s="11">
        <v>21.9</v>
      </c>
      <c r="E15" s="11">
        <f t="shared" si="4"/>
        <v>57.00000000000001</v>
      </c>
      <c r="F15" s="11">
        <f t="shared" si="0"/>
        <v>78.08219178082193</v>
      </c>
      <c r="G15" s="11">
        <v>0</v>
      </c>
      <c r="H15" s="11"/>
      <c r="I15" s="11"/>
      <c r="J15" s="8">
        <v>10</v>
      </c>
      <c r="K15" s="11">
        <v>1.8</v>
      </c>
      <c r="L15" s="11">
        <v>0.1</v>
      </c>
      <c r="M15" s="11">
        <f t="shared" si="20"/>
        <v>-8.2</v>
      </c>
      <c r="N15" s="49">
        <f t="shared" si="5"/>
        <v>18</v>
      </c>
      <c r="O15" s="11"/>
      <c r="P15" s="11">
        <v>146.1</v>
      </c>
      <c r="Q15" s="31">
        <v>42.1</v>
      </c>
      <c r="R15" s="11">
        <v>129</v>
      </c>
      <c r="S15" s="11">
        <v>33.1</v>
      </c>
      <c r="T15" s="11">
        <v>111.11</v>
      </c>
      <c r="U15" s="11">
        <f t="shared" si="6"/>
        <v>-95.9</v>
      </c>
      <c r="V15" s="49">
        <f t="shared" si="2"/>
        <v>25.65891472868217</v>
      </c>
      <c r="W15" s="11">
        <f t="shared" si="7"/>
        <v>29.79029790297903</v>
      </c>
      <c r="X15" s="11">
        <v>709.1</v>
      </c>
      <c r="Y15" s="35">
        <v>317.1</v>
      </c>
      <c r="Z15" s="11">
        <v>0</v>
      </c>
      <c r="AA15" s="11"/>
      <c r="AB15" s="11"/>
      <c r="AC15" s="11"/>
      <c r="AD15" s="8">
        <v>6</v>
      </c>
      <c r="AE15" s="11">
        <v>2.6</v>
      </c>
      <c r="AF15" s="11">
        <v>2.24</v>
      </c>
      <c r="AG15" s="49">
        <f t="shared" si="8"/>
        <v>43.333333333333336</v>
      </c>
      <c r="AH15" s="11">
        <f t="shared" si="9"/>
        <v>116.07142857142856</v>
      </c>
      <c r="AI15" s="11">
        <f t="shared" si="10"/>
        <v>-3.4</v>
      </c>
      <c r="AJ15" s="11" t="s">
        <v>50</v>
      </c>
      <c r="AK15" s="8">
        <v>0</v>
      </c>
      <c r="AL15" s="11"/>
      <c r="AM15" s="11"/>
      <c r="AN15" s="11"/>
      <c r="AO15" s="11"/>
      <c r="AP15" s="11">
        <f t="shared" si="11"/>
        <v>0</v>
      </c>
      <c r="AQ15" s="11"/>
      <c r="AR15" s="11"/>
      <c r="AS15" s="8"/>
      <c r="AT15" s="17"/>
      <c r="AU15" s="7">
        <v>70</v>
      </c>
      <c r="AV15" s="17">
        <v>61.5</v>
      </c>
      <c r="AW15" s="17">
        <f t="shared" si="12"/>
        <v>87.85714285714286</v>
      </c>
      <c r="AX15" s="11"/>
      <c r="AY15" s="11"/>
      <c r="AZ15" s="11"/>
      <c r="BA15" s="11"/>
      <c r="BB15" s="8">
        <v>0</v>
      </c>
      <c r="BC15" s="11"/>
      <c r="BD15" s="11"/>
      <c r="BE15" s="11"/>
      <c r="BF15" s="11"/>
      <c r="BG15" s="11">
        <f t="shared" si="14"/>
        <v>0</v>
      </c>
      <c r="BH15" s="11"/>
      <c r="BI15" s="11">
        <v>1629</v>
      </c>
      <c r="BJ15" s="11">
        <f t="shared" si="15"/>
        <v>245</v>
      </c>
      <c r="BK15" s="17">
        <f t="shared" si="3"/>
        <v>116.1</v>
      </c>
      <c r="BL15" s="17">
        <v>5.4</v>
      </c>
      <c r="BM15" s="11">
        <f t="shared" si="16"/>
        <v>-128.9</v>
      </c>
      <c r="BN15" s="11">
        <f t="shared" si="17"/>
        <v>110.69999999999999</v>
      </c>
      <c r="BO15" s="49">
        <f t="shared" si="18"/>
        <v>47.38775510204081</v>
      </c>
      <c r="BP15" s="48">
        <f t="shared" si="19"/>
        <v>7.12707182320442</v>
      </c>
      <c r="BQ15" s="11"/>
      <c r="BR15" s="11"/>
      <c r="BS15" s="8" t="s">
        <v>50</v>
      </c>
      <c r="BT15" s="85" t="s">
        <v>51</v>
      </c>
      <c r="BU15" s="86"/>
      <c r="BV15" s="86"/>
      <c r="BW15" s="87"/>
      <c r="BX15" s="3"/>
      <c r="BY15" s="3"/>
    </row>
    <row r="16" spans="1:77" ht="17.25" customHeight="1">
      <c r="A16" s="8" t="s">
        <v>52</v>
      </c>
      <c r="B16" s="11">
        <v>60</v>
      </c>
      <c r="C16" s="11">
        <v>30</v>
      </c>
      <c r="D16" s="11">
        <v>80.8</v>
      </c>
      <c r="E16" s="49">
        <f t="shared" si="4"/>
        <v>50</v>
      </c>
      <c r="F16" s="11">
        <f t="shared" si="0"/>
        <v>37.12871287128713</v>
      </c>
      <c r="G16" s="11"/>
      <c r="H16" s="11"/>
      <c r="I16" s="11"/>
      <c r="J16" s="8">
        <v>10</v>
      </c>
      <c r="K16" s="11">
        <v>4.6</v>
      </c>
      <c r="L16" s="11">
        <v>9.16</v>
      </c>
      <c r="M16" s="11">
        <f t="shared" si="20"/>
        <v>-5.4</v>
      </c>
      <c r="N16" s="49">
        <f t="shared" si="5"/>
        <v>46</v>
      </c>
      <c r="O16" s="11">
        <v>100</v>
      </c>
      <c r="P16" s="11">
        <v>127</v>
      </c>
      <c r="Q16" s="31">
        <v>21.5</v>
      </c>
      <c r="R16" s="8">
        <v>52</v>
      </c>
      <c r="S16" s="11">
        <v>29.2</v>
      </c>
      <c r="T16" s="11">
        <v>16.32</v>
      </c>
      <c r="U16" s="11">
        <f t="shared" si="6"/>
        <v>-22.8</v>
      </c>
      <c r="V16" s="11">
        <f t="shared" si="2"/>
        <v>56.15384615384615</v>
      </c>
      <c r="W16" s="11">
        <f t="shared" si="7"/>
        <v>178.92156862745097</v>
      </c>
      <c r="X16" s="11">
        <v>632.9</v>
      </c>
      <c r="Y16" s="35">
        <v>87.5</v>
      </c>
      <c r="Z16" s="8">
        <v>0</v>
      </c>
      <c r="AA16" s="11">
        <v>1.5</v>
      </c>
      <c r="AB16" s="11"/>
      <c r="AC16" s="11"/>
      <c r="AD16" s="8">
        <v>50</v>
      </c>
      <c r="AE16" s="11">
        <v>63.4</v>
      </c>
      <c r="AF16" s="11">
        <v>22.79</v>
      </c>
      <c r="AG16" s="11">
        <f t="shared" si="8"/>
        <v>126.8</v>
      </c>
      <c r="AH16" s="11">
        <f t="shared" si="9"/>
        <v>278.19218955682317</v>
      </c>
      <c r="AI16" s="11">
        <f t="shared" si="10"/>
        <v>13.399999999999999</v>
      </c>
      <c r="AJ16" s="11" t="s">
        <v>52</v>
      </c>
      <c r="AK16" s="11">
        <v>37.5</v>
      </c>
      <c r="AL16" s="11">
        <v>100</v>
      </c>
      <c r="AM16" s="11">
        <v>60</v>
      </c>
      <c r="AN16" s="11">
        <f aca="true" t="shared" si="21" ref="AN16:AN24">AL16/AK16*100</f>
        <v>266.66666666666663</v>
      </c>
      <c r="AO16" s="11"/>
      <c r="AP16" s="11">
        <f t="shared" si="11"/>
        <v>62.5</v>
      </c>
      <c r="AQ16" s="11"/>
      <c r="AR16" s="11"/>
      <c r="AS16" s="11">
        <v>2.5</v>
      </c>
      <c r="AT16" s="17"/>
      <c r="AU16" s="7">
        <v>5</v>
      </c>
      <c r="AV16" s="17"/>
      <c r="AW16" s="48">
        <f t="shared" si="12"/>
        <v>0</v>
      </c>
      <c r="AX16" s="11"/>
      <c r="AY16" s="11"/>
      <c r="AZ16" s="11"/>
      <c r="BA16" s="11"/>
      <c r="BB16" s="8">
        <v>4</v>
      </c>
      <c r="BC16" s="11"/>
      <c r="BD16" s="11"/>
      <c r="BE16" s="11">
        <f t="shared" si="13"/>
        <v>0</v>
      </c>
      <c r="BF16" s="11">
        <v>0</v>
      </c>
      <c r="BG16" s="11">
        <f t="shared" si="14"/>
        <v>-4</v>
      </c>
      <c r="BH16" s="11"/>
      <c r="BI16" s="11">
        <v>1807</v>
      </c>
      <c r="BJ16" s="11">
        <f t="shared" si="15"/>
        <v>221</v>
      </c>
      <c r="BK16" s="17">
        <f t="shared" si="3"/>
        <v>228.7</v>
      </c>
      <c r="BL16" s="17">
        <v>78.7</v>
      </c>
      <c r="BM16" s="11">
        <f t="shared" si="16"/>
        <v>7.699999999999989</v>
      </c>
      <c r="BN16" s="11">
        <f t="shared" si="17"/>
        <v>150</v>
      </c>
      <c r="BO16" s="11">
        <f t="shared" si="18"/>
        <v>103.4841628959276</v>
      </c>
      <c r="BP16" s="48">
        <f t="shared" si="19"/>
        <v>12.656336469286108</v>
      </c>
      <c r="BQ16" s="11"/>
      <c r="BR16" s="11"/>
      <c r="BS16" s="8" t="s">
        <v>52</v>
      </c>
      <c r="BT16" s="83" t="s">
        <v>53</v>
      </c>
      <c r="BU16" s="83"/>
      <c r="BV16" s="83"/>
      <c r="BW16" s="83"/>
      <c r="BX16" s="3"/>
      <c r="BY16" s="3"/>
    </row>
    <row r="17" spans="1:77" ht="18" customHeight="1">
      <c r="A17" s="8" t="s">
        <v>54</v>
      </c>
      <c r="B17" s="8">
        <v>1000</v>
      </c>
      <c r="C17" s="11">
        <v>752</v>
      </c>
      <c r="D17" s="11">
        <v>696.9</v>
      </c>
      <c r="E17" s="11">
        <f t="shared" si="4"/>
        <v>75.2</v>
      </c>
      <c r="F17" s="11">
        <f t="shared" si="0"/>
        <v>107.90644281819486</v>
      </c>
      <c r="G17" s="11"/>
      <c r="H17" s="11"/>
      <c r="I17" s="11"/>
      <c r="J17" s="8">
        <v>9</v>
      </c>
      <c r="K17" s="11">
        <v>1.5</v>
      </c>
      <c r="L17" s="11">
        <v>7.9</v>
      </c>
      <c r="M17" s="11">
        <f t="shared" si="20"/>
        <v>-7.5</v>
      </c>
      <c r="N17" s="49">
        <f t="shared" si="5"/>
        <v>16.666666666666664</v>
      </c>
      <c r="O17" s="11">
        <f aca="true" t="shared" si="22" ref="O17:O24">K17/L17*100</f>
        <v>18.987341772151897</v>
      </c>
      <c r="P17" s="11">
        <v>143</v>
      </c>
      <c r="Q17" s="31">
        <v>73</v>
      </c>
      <c r="R17" s="8">
        <v>510</v>
      </c>
      <c r="S17" s="11">
        <v>389.2</v>
      </c>
      <c r="T17" s="11">
        <v>183.1</v>
      </c>
      <c r="U17" s="11">
        <f t="shared" si="6"/>
        <v>-120.80000000000001</v>
      </c>
      <c r="V17" s="11">
        <f t="shared" si="2"/>
        <v>76.31372549019608</v>
      </c>
      <c r="W17" s="11">
        <f t="shared" si="7"/>
        <v>212.5614418350628</v>
      </c>
      <c r="X17" s="11">
        <v>65.3</v>
      </c>
      <c r="Y17" s="35">
        <v>30.5</v>
      </c>
      <c r="Z17" s="8">
        <v>1</v>
      </c>
      <c r="AA17" s="11">
        <v>1.6</v>
      </c>
      <c r="AB17" s="11"/>
      <c r="AC17" s="11"/>
      <c r="AD17" s="11">
        <v>13</v>
      </c>
      <c r="AE17" s="11">
        <v>31.6</v>
      </c>
      <c r="AF17" s="11">
        <v>3.9</v>
      </c>
      <c r="AG17" s="11">
        <f t="shared" si="8"/>
        <v>243.0769230769231</v>
      </c>
      <c r="AH17" s="11">
        <f t="shared" si="9"/>
        <v>810.2564102564104</v>
      </c>
      <c r="AI17" s="11">
        <f t="shared" si="10"/>
        <v>18.6</v>
      </c>
      <c r="AJ17" s="11" t="s">
        <v>54</v>
      </c>
      <c r="AK17" s="8">
        <v>15</v>
      </c>
      <c r="AL17" s="11">
        <v>9.4</v>
      </c>
      <c r="AM17" s="11">
        <v>26.65</v>
      </c>
      <c r="AN17" s="11">
        <f t="shared" si="21"/>
        <v>62.66666666666667</v>
      </c>
      <c r="AO17" s="11">
        <f>AL17/AM17*100</f>
        <v>35.27204502814259</v>
      </c>
      <c r="AP17" s="11">
        <f t="shared" si="11"/>
        <v>-5.6</v>
      </c>
      <c r="AQ17" s="11"/>
      <c r="AR17" s="11"/>
      <c r="AS17" s="8">
        <v>40</v>
      </c>
      <c r="AT17" s="17"/>
      <c r="AU17" s="7"/>
      <c r="AV17" s="17">
        <v>0.1</v>
      </c>
      <c r="AW17" s="17"/>
      <c r="AX17" s="11"/>
      <c r="AY17" s="11"/>
      <c r="AZ17" s="11">
        <v>25.7</v>
      </c>
      <c r="BA17" s="11"/>
      <c r="BB17" s="8">
        <v>0</v>
      </c>
      <c r="BC17" s="11"/>
      <c r="BD17" s="11"/>
      <c r="BE17" s="11">
        <v>0</v>
      </c>
      <c r="BF17" s="11">
        <v>0</v>
      </c>
      <c r="BG17" s="11">
        <f t="shared" si="14"/>
        <v>0</v>
      </c>
      <c r="BH17" s="11"/>
      <c r="BI17" s="11">
        <v>10672</v>
      </c>
      <c r="BJ17" s="11">
        <f t="shared" si="15"/>
        <v>1588</v>
      </c>
      <c r="BK17" s="17">
        <f t="shared" si="3"/>
        <v>1211.1</v>
      </c>
      <c r="BL17" s="17">
        <v>412.5</v>
      </c>
      <c r="BM17" s="11">
        <f t="shared" si="16"/>
        <v>-376.9000000000001</v>
      </c>
      <c r="BN17" s="11">
        <f t="shared" si="17"/>
        <v>798.5999999999999</v>
      </c>
      <c r="BO17" s="11">
        <f t="shared" si="18"/>
        <v>76.26574307304786</v>
      </c>
      <c r="BP17" s="48">
        <f t="shared" si="19"/>
        <v>11.348388305847076</v>
      </c>
      <c r="BQ17" s="11"/>
      <c r="BR17" s="11"/>
      <c r="BS17" s="8" t="s">
        <v>54</v>
      </c>
      <c r="BT17" s="83" t="s">
        <v>55</v>
      </c>
      <c r="BU17" s="83"/>
      <c r="BV17" s="83"/>
      <c r="BW17" s="83"/>
      <c r="BX17" s="3"/>
      <c r="BY17" s="3"/>
    </row>
    <row r="18" spans="1:77" ht="18" customHeight="1">
      <c r="A18" s="8" t="s">
        <v>56</v>
      </c>
      <c r="B18" s="11">
        <v>30</v>
      </c>
      <c r="C18" s="11">
        <v>10</v>
      </c>
      <c r="D18" s="11">
        <v>58</v>
      </c>
      <c r="E18" s="49">
        <f t="shared" si="4"/>
        <v>33.33333333333333</v>
      </c>
      <c r="F18" s="11">
        <f t="shared" si="0"/>
        <v>17.24137931034483</v>
      </c>
      <c r="G18" s="11"/>
      <c r="H18" s="11"/>
      <c r="I18" s="11"/>
      <c r="J18" s="8">
        <v>10</v>
      </c>
      <c r="K18" s="11">
        <v>2.9</v>
      </c>
      <c r="L18" s="11">
        <v>5.44</v>
      </c>
      <c r="M18" s="11">
        <f t="shared" si="20"/>
        <v>-7.1</v>
      </c>
      <c r="N18" s="49">
        <f t="shared" si="5"/>
        <v>28.999999999999996</v>
      </c>
      <c r="O18" s="11">
        <f t="shared" si="22"/>
        <v>53.30882352941176</v>
      </c>
      <c r="P18" s="11">
        <v>183.3</v>
      </c>
      <c r="Q18" s="31">
        <v>44.2</v>
      </c>
      <c r="R18" s="8">
        <v>130</v>
      </c>
      <c r="S18" s="11">
        <v>101.4</v>
      </c>
      <c r="T18" s="11">
        <v>77.9</v>
      </c>
      <c r="U18" s="11">
        <f t="shared" si="6"/>
        <v>-28.599999999999994</v>
      </c>
      <c r="V18" s="11">
        <f t="shared" si="2"/>
        <v>78</v>
      </c>
      <c r="W18" s="11">
        <f t="shared" si="7"/>
        <v>130.16688061617458</v>
      </c>
      <c r="X18" s="11">
        <v>1503.1</v>
      </c>
      <c r="Y18" s="35">
        <v>255.9</v>
      </c>
      <c r="Z18" s="8">
        <v>0</v>
      </c>
      <c r="AA18" s="11"/>
      <c r="AB18" s="11"/>
      <c r="AC18" s="11"/>
      <c r="AD18" s="8">
        <v>30</v>
      </c>
      <c r="AE18" s="11">
        <v>19.4</v>
      </c>
      <c r="AF18" s="11">
        <v>14.11</v>
      </c>
      <c r="AG18" s="11">
        <f t="shared" si="8"/>
        <v>64.66666666666666</v>
      </c>
      <c r="AH18" s="11">
        <f t="shared" si="9"/>
        <v>137.49114103472715</v>
      </c>
      <c r="AI18" s="11">
        <f t="shared" si="10"/>
        <v>-10.600000000000001</v>
      </c>
      <c r="AJ18" s="11" t="s">
        <v>56</v>
      </c>
      <c r="AK18" s="11">
        <v>0</v>
      </c>
      <c r="AL18" s="11">
        <v>3.7</v>
      </c>
      <c r="AM18" s="11">
        <v>3.29</v>
      </c>
      <c r="AN18" s="11"/>
      <c r="AO18" s="11"/>
      <c r="AP18" s="11">
        <f t="shared" si="11"/>
        <v>3.7</v>
      </c>
      <c r="AQ18" s="11"/>
      <c r="AR18" s="11"/>
      <c r="AS18" s="8"/>
      <c r="AT18" s="17"/>
      <c r="AU18" s="7">
        <v>70</v>
      </c>
      <c r="AV18" s="17"/>
      <c r="AW18" s="48">
        <f t="shared" si="12"/>
        <v>0</v>
      </c>
      <c r="AX18" s="11"/>
      <c r="AY18" s="11"/>
      <c r="AZ18" s="11"/>
      <c r="BA18" s="11">
        <v>7.4</v>
      </c>
      <c r="BB18" s="8">
        <v>10</v>
      </c>
      <c r="BC18" s="11"/>
      <c r="BD18" s="11"/>
      <c r="BE18" s="11">
        <f t="shared" si="13"/>
        <v>0</v>
      </c>
      <c r="BF18" s="11"/>
      <c r="BG18" s="11">
        <f t="shared" si="14"/>
        <v>-10</v>
      </c>
      <c r="BH18" s="11"/>
      <c r="BI18" s="11">
        <v>2704</v>
      </c>
      <c r="BJ18" s="11">
        <f t="shared" si="15"/>
        <v>280</v>
      </c>
      <c r="BK18" s="17">
        <f t="shared" si="3"/>
        <v>137.4</v>
      </c>
      <c r="BL18" s="17">
        <v>37.2</v>
      </c>
      <c r="BM18" s="11">
        <f t="shared" si="16"/>
        <v>-142.6</v>
      </c>
      <c r="BN18" s="11">
        <f t="shared" si="17"/>
        <v>100.2</v>
      </c>
      <c r="BO18" s="49">
        <f t="shared" si="18"/>
        <v>49.07142857142857</v>
      </c>
      <c r="BP18" s="48">
        <f t="shared" si="19"/>
        <v>5.081360946745563</v>
      </c>
      <c r="BQ18" s="11"/>
      <c r="BR18" s="11"/>
      <c r="BS18" s="8" t="s">
        <v>56</v>
      </c>
      <c r="BT18" s="83" t="s">
        <v>57</v>
      </c>
      <c r="BU18" s="83"/>
      <c r="BV18" s="83"/>
      <c r="BW18" s="83"/>
      <c r="BX18" s="3"/>
      <c r="BY18" s="3"/>
    </row>
    <row r="19" spans="1:77" ht="18" customHeight="1">
      <c r="A19" s="8" t="s">
        <v>58</v>
      </c>
      <c r="B19" s="11">
        <v>25</v>
      </c>
      <c r="C19" s="11">
        <v>15.5</v>
      </c>
      <c r="D19" s="11">
        <v>69</v>
      </c>
      <c r="E19" s="11">
        <f t="shared" si="4"/>
        <v>62</v>
      </c>
      <c r="F19" s="11">
        <f t="shared" si="0"/>
        <v>22.463768115942027</v>
      </c>
      <c r="G19" s="11">
        <v>1</v>
      </c>
      <c r="H19" s="11">
        <v>2.4</v>
      </c>
      <c r="I19" s="11">
        <f>H19/G19*100</f>
        <v>240</v>
      </c>
      <c r="J19" s="8">
        <v>15</v>
      </c>
      <c r="K19" s="11">
        <v>6.2</v>
      </c>
      <c r="L19" s="11">
        <v>1.27</v>
      </c>
      <c r="M19" s="11">
        <f t="shared" si="20"/>
        <v>-8.8</v>
      </c>
      <c r="N19" s="49">
        <f t="shared" si="5"/>
        <v>41.333333333333336</v>
      </c>
      <c r="O19" s="11">
        <f t="shared" si="22"/>
        <v>488.18897637795277</v>
      </c>
      <c r="P19" s="11">
        <v>121.4</v>
      </c>
      <c r="Q19" s="31">
        <v>53</v>
      </c>
      <c r="R19" s="8">
        <v>35</v>
      </c>
      <c r="S19" s="18">
        <v>22.9</v>
      </c>
      <c r="T19" s="11">
        <v>13.24</v>
      </c>
      <c r="U19" s="11">
        <f t="shared" si="6"/>
        <v>-12.100000000000001</v>
      </c>
      <c r="V19" s="11">
        <f t="shared" si="2"/>
        <v>65.42857142857143</v>
      </c>
      <c r="W19" s="11">
        <f t="shared" si="7"/>
        <v>172.9607250755287</v>
      </c>
      <c r="X19" s="11">
        <v>490.1</v>
      </c>
      <c r="Y19" s="35">
        <v>59.8</v>
      </c>
      <c r="Z19" s="8">
        <v>1</v>
      </c>
      <c r="AA19" s="11">
        <v>0.4</v>
      </c>
      <c r="AB19" s="11"/>
      <c r="AC19" s="11"/>
      <c r="AD19" s="8">
        <v>9</v>
      </c>
      <c r="AE19" s="11">
        <v>11.3</v>
      </c>
      <c r="AF19" s="11">
        <v>2</v>
      </c>
      <c r="AG19" s="11">
        <f t="shared" si="8"/>
        <v>125.55555555555556</v>
      </c>
      <c r="AH19" s="11">
        <f t="shared" si="9"/>
        <v>565</v>
      </c>
      <c r="AI19" s="11">
        <f t="shared" si="10"/>
        <v>2.3000000000000007</v>
      </c>
      <c r="AJ19" s="11" t="s">
        <v>58</v>
      </c>
      <c r="AK19" s="8">
        <v>0</v>
      </c>
      <c r="AL19" s="11"/>
      <c r="AM19" s="11"/>
      <c r="AN19" s="11"/>
      <c r="AO19" s="11"/>
      <c r="AP19" s="11">
        <f t="shared" si="11"/>
        <v>0</v>
      </c>
      <c r="AQ19" s="11"/>
      <c r="AR19" s="11"/>
      <c r="AS19" s="11">
        <v>1</v>
      </c>
      <c r="AT19" s="17"/>
      <c r="AU19" s="7">
        <v>90</v>
      </c>
      <c r="AV19" s="17">
        <v>58.1</v>
      </c>
      <c r="AW19" s="17">
        <f t="shared" si="12"/>
        <v>64.55555555555556</v>
      </c>
      <c r="AX19" s="11"/>
      <c r="AY19" s="11"/>
      <c r="AZ19" s="11"/>
      <c r="BA19" s="11"/>
      <c r="BB19" s="8">
        <v>0.2</v>
      </c>
      <c r="BC19" s="11"/>
      <c r="BD19" s="11">
        <v>39.85</v>
      </c>
      <c r="BE19" s="19">
        <f t="shared" si="13"/>
        <v>0</v>
      </c>
      <c r="BF19" s="11">
        <f>BC19/BD19*100</f>
        <v>0</v>
      </c>
      <c r="BG19" s="11">
        <f t="shared" si="14"/>
        <v>-0.2</v>
      </c>
      <c r="BH19" s="11"/>
      <c r="BI19" s="11">
        <v>1616</v>
      </c>
      <c r="BJ19" s="11">
        <f t="shared" si="15"/>
        <v>177.2</v>
      </c>
      <c r="BK19" s="17">
        <f t="shared" si="3"/>
        <v>116.8</v>
      </c>
      <c r="BL19" s="17">
        <v>26.6</v>
      </c>
      <c r="BM19" s="11">
        <f t="shared" si="16"/>
        <v>-60.39999999999999</v>
      </c>
      <c r="BN19" s="11">
        <f t="shared" si="17"/>
        <v>90.19999999999999</v>
      </c>
      <c r="BO19" s="11">
        <f t="shared" si="18"/>
        <v>65.91422121896163</v>
      </c>
      <c r="BP19" s="48">
        <f t="shared" si="19"/>
        <v>7.227722772277227</v>
      </c>
      <c r="BQ19" s="11"/>
      <c r="BR19" s="11"/>
      <c r="BS19" s="8" t="s">
        <v>58</v>
      </c>
      <c r="BT19" s="83" t="s">
        <v>59</v>
      </c>
      <c r="BU19" s="83"/>
      <c r="BV19" s="83"/>
      <c r="BW19" s="83"/>
      <c r="BX19" s="3"/>
      <c r="BY19" s="3"/>
    </row>
    <row r="20" spans="1:77" ht="18" customHeight="1">
      <c r="A20" s="8" t="s">
        <v>60</v>
      </c>
      <c r="B20" s="11">
        <v>50</v>
      </c>
      <c r="C20" s="11">
        <v>51.8</v>
      </c>
      <c r="D20" s="11">
        <v>62.5</v>
      </c>
      <c r="E20" s="11">
        <f t="shared" si="4"/>
        <v>103.60000000000001</v>
      </c>
      <c r="F20" s="11">
        <f t="shared" si="0"/>
        <v>82.88</v>
      </c>
      <c r="G20" s="11"/>
      <c r="H20" s="11">
        <v>4</v>
      </c>
      <c r="I20" s="11"/>
      <c r="J20" s="8">
        <v>50</v>
      </c>
      <c r="K20" s="11">
        <v>3.6</v>
      </c>
      <c r="L20" s="11">
        <v>13.2</v>
      </c>
      <c r="M20" s="11">
        <f t="shared" si="20"/>
        <v>-46.4</v>
      </c>
      <c r="N20" s="49">
        <f t="shared" si="5"/>
        <v>7.200000000000001</v>
      </c>
      <c r="O20" s="11">
        <f t="shared" si="22"/>
        <v>27.272727272727277</v>
      </c>
      <c r="P20" s="11">
        <v>327.9</v>
      </c>
      <c r="Q20" s="31">
        <v>80.3</v>
      </c>
      <c r="R20" s="11">
        <v>50</v>
      </c>
      <c r="S20" s="11">
        <v>10.2</v>
      </c>
      <c r="T20" s="11">
        <v>13.2</v>
      </c>
      <c r="U20" s="11">
        <f t="shared" si="6"/>
        <v>-39.8</v>
      </c>
      <c r="V20" s="49">
        <f t="shared" si="2"/>
        <v>20.4</v>
      </c>
      <c r="W20" s="11">
        <f t="shared" si="7"/>
        <v>77.27272727272727</v>
      </c>
      <c r="X20" s="11">
        <v>758.3</v>
      </c>
      <c r="Y20" s="35">
        <v>108.5</v>
      </c>
      <c r="Z20" s="8">
        <v>4</v>
      </c>
      <c r="AA20" s="11">
        <v>2.1</v>
      </c>
      <c r="AB20" s="11"/>
      <c r="AC20" s="11"/>
      <c r="AD20" s="8">
        <v>140</v>
      </c>
      <c r="AE20" s="11">
        <v>7.8</v>
      </c>
      <c r="AF20" s="11">
        <v>134.68</v>
      </c>
      <c r="AG20" s="49">
        <f t="shared" si="8"/>
        <v>5.571428571428571</v>
      </c>
      <c r="AH20" s="11">
        <f t="shared" si="9"/>
        <v>5.7915057915057915</v>
      </c>
      <c r="AI20" s="11">
        <f t="shared" si="10"/>
        <v>-132.2</v>
      </c>
      <c r="AJ20" s="11" t="s">
        <v>60</v>
      </c>
      <c r="AK20" s="8">
        <v>5</v>
      </c>
      <c r="AL20" s="11">
        <v>2.7</v>
      </c>
      <c r="AM20" s="11">
        <v>2.5</v>
      </c>
      <c r="AN20" s="11">
        <f t="shared" si="21"/>
        <v>54</v>
      </c>
      <c r="AO20" s="11"/>
      <c r="AP20" s="11">
        <f t="shared" si="11"/>
        <v>-2.3</v>
      </c>
      <c r="AQ20" s="11"/>
      <c r="AR20" s="11"/>
      <c r="AS20" s="8">
        <v>5</v>
      </c>
      <c r="AT20" s="17"/>
      <c r="AU20" s="17">
        <v>4</v>
      </c>
      <c r="AV20" s="17"/>
      <c r="AW20" s="48">
        <f t="shared" si="12"/>
        <v>0</v>
      </c>
      <c r="AX20" s="11"/>
      <c r="AY20" s="11"/>
      <c r="AZ20" s="11"/>
      <c r="BA20" s="11"/>
      <c r="BB20" s="8">
        <v>6.8</v>
      </c>
      <c r="BC20" s="11">
        <v>2.2</v>
      </c>
      <c r="BD20" s="11">
        <v>1.6</v>
      </c>
      <c r="BE20" s="11">
        <f t="shared" si="13"/>
        <v>32.35294117647059</v>
      </c>
      <c r="BF20" s="11">
        <v>0</v>
      </c>
      <c r="BG20" s="11">
        <f t="shared" si="14"/>
        <v>-4.6</v>
      </c>
      <c r="BH20" s="11"/>
      <c r="BI20" s="11">
        <v>2511</v>
      </c>
      <c r="BJ20" s="11">
        <f t="shared" si="15"/>
        <v>314.8</v>
      </c>
      <c r="BK20" s="17">
        <f t="shared" si="3"/>
        <v>84.39999999999999</v>
      </c>
      <c r="BL20" s="17">
        <v>48.6</v>
      </c>
      <c r="BM20" s="11">
        <f t="shared" si="16"/>
        <v>-230.40000000000003</v>
      </c>
      <c r="BN20" s="11">
        <f t="shared" si="17"/>
        <v>35.79999999999999</v>
      </c>
      <c r="BO20" s="49">
        <f t="shared" si="18"/>
        <v>26.810673443456157</v>
      </c>
      <c r="BP20" s="48">
        <f t="shared" si="19"/>
        <v>3.3612106730386295</v>
      </c>
      <c r="BQ20" s="11"/>
      <c r="BR20" s="11"/>
      <c r="BS20" s="8" t="s">
        <v>60</v>
      </c>
      <c r="BT20" s="83" t="s">
        <v>61</v>
      </c>
      <c r="BU20" s="83"/>
      <c r="BV20" s="83"/>
      <c r="BW20" s="83"/>
      <c r="BX20" s="3"/>
      <c r="BY20" s="3"/>
    </row>
    <row r="21" spans="1:77" ht="12.75" customHeight="1">
      <c r="A21" s="8" t="s">
        <v>62</v>
      </c>
      <c r="B21" s="11">
        <v>30</v>
      </c>
      <c r="C21" s="11">
        <v>23.9</v>
      </c>
      <c r="D21" s="11">
        <v>29.3</v>
      </c>
      <c r="E21" s="11">
        <f t="shared" si="4"/>
        <v>79.66666666666666</v>
      </c>
      <c r="F21" s="11">
        <f t="shared" si="0"/>
        <v>81.56996587030716</v>
      </c>
      <c r="G21" s="11"/>
      <c r="H21" s="11">
        <v>0.4</v>
      </c>
      <c r="I21" s="11"/>
      <c r="J21" s="8">
        <v>10</v>
      </c>
      <c r="K21" s="11">
        <v>15.4</v>
      </c>
      <c r="L21" s="11">
        <v>5.1</v>
      </c>
      <c r="M21" s="11">
        <f t="shared" si="20"/>
        <v>5.4</v>
      </c>
      <c r="N21" s="11">
        <f t="shared" si="5"/>
        <v>154</v>
      </c>
      <c r="O21" s="11">
        <f t="shared" si="22"/>
        <v>301.9607843137255</v>
      </c>
      <c r="P21" s="11">
        <v>194.1</v>
      </c>
      <c r="Q21" s="31">
        <v>55.3</v>
      </c>
      <c r="R21" s="8">
        <v>65</v>
      </c>
      <c r="S21" s="11">
        <v>54.4</v>
      </c>
      <c r="T21" s="11">
        <v>12.9</v>
      </c>
      <c r="U21" s="11">
        <f t="shared" si="6"/>
        <v>-10.600000000000001</v>
      </c>
      <c r="V21" s="11">
        <f t="shared" si="2"/>
        <v>83.6923076923077</v>
      </c>
      <c r="W21" s="11">
        <f t="shared" si="7"/>
        <v>421.7054263565891</v>
      </c>
      <c r="X21" s="11">
        <v>1192.8</v>
      </c>
      <c r="Y21" s="35">
        <v>141</v>
      </c>
      <c r="Z21" s="8">
        <v>3</v>
      </c>
      <c r="AA21" s="11"/>
      <c r="AB21" s="11"/>
      <c r="AC21" s="11"/>
      <c r="AD21" s="8">
        <v>16</v>
      </c>
      <c r="AE21" s="11">
        <v>50.8</v>
      </c>
      <c r="AF21" s="11">
        <v>1.88</v>
      </c>
      <c r="AG21" s="11">
        <f t="shared" si="8"/>
        <v>317.5</v>
      </c>
      <c r="AH21" s="11">
        <f t="shared" si="9"/>
        <v>2702.127659574468</v>
      </c>
      <c r="AI21" s="11">
        <f t="shared" si="10"/>
        <v>34.8</v>
      </c>
      <c r="AJ21" s="11" t="s">
        <v>62</v>
      </c>
      <c r="AK21" s="8">
        <v>0</v>
      </c>
      <c r="AL21" s="11"/>
      <c r="AM21" s="11"/>
      <c r="AN21" s="11">
        <v>100</v>
      </c>
      <c r="AO21" s="11"/>
      <c r="AP21" s="11">
        <f t="shared" si="11"/>
        <v>0</v>
      </c>
      <c r="AQ21" s="11"/>
      <c r="AR21" s="11"/>
      <c r="AS21" s="8"/>
      <c r="AT21" s="17"/>
      <c r="AU21" s="7">
        <v>120</v>
      </c>
      <c r="AV21" s="17">
        <v>80.1</v>
      </c>
      <c r="AW21" s="17">
        <f t="shared" si="12"/>
        <v>66.75</v>
      </c>
      <c r="AX21" s="11"/>
      <c r="AY21" s="11"/>
      <c r="AZ21" s="11">
        <v>0.4</v>
      </c>
      <c r="BA21" s="11"/>
      <c r="BB21" s="8">
        <v>10</v>
      </c>
      <c r="BC21" s="11">
        <v>9</v>
      </c>
      <c r="BD21" s="11">
        <v>8.83</v>
      </c>
      <c r="BE21" s="11">
        <f t="shared" si="13"/>
        <v>90</v>
      </c>
      <c r="BF21" s="11"/>
      <c r="BG21" s="11">
        <f t="shared" si="14"/>
        <v>-1</v>
      </c>
      <c r="BH21" s="11"/>
      <c r="BI21" s="11">
        <v>2550</v>
      </c>
      <c r="BJ21" s="11">
        <f t="shared" si="15"/>
        <v>254</v>
      </c>
      <c r="BK21" s="17">
        <f t="shared" si="3"/>
        <v>234.39999999999998</v>
      </c>
      <c r="BL21" s="17">
        <v>57.8</v>
      </c>
      <c r="BM21" s="11">
        <f t="shared" si="16"/>
        <v>-19.600000000000023</v>
      </c>
      <c r="BN21" s="11">
        <f t="shared" si="17"/>
        <v>176.59999999999997</v>
      </c>
      <c r="BO21" s="11">
        <f t="shared" si="18"/>
        <v>92.28346456692913</v>
      </c>
      <c r="BP21" s="48">
        <f t="shared" si="19"/>
        <v>9.192156862745097</v>
      </c>
      <c r="BQ21" s="11"/>
      <c r="BR21" s="11"/>
      <c r="BS21" s="8" t="s">
        <v>62</v>
      </c>
      <c r="BT21" s="83" t="s">
        <v>63</v>
      </c>
      <c r="BU21" s="83"/>
      <c r="BV21" s="83"/>
      <c r="BW21" s="83"/>
      <c r="BX21" s="3"/>
      <c r="BY21" s="3"/>
    </row>
    <row r="22" spans="1:77" ht="21" customHeight="1">
      <c r="A22" s="8" t="s">
        <v>64</v>
      </c>
      <c r="B22" s="8">
        <v>110</v>
      </c>
      <c r="C22" s="11">
        <v>159.6</v>
      </c>
      <c r="D22" s="11">
        <v>213.5</v>
      </c>
      <c r="E22" s="11">
        <f t="shared" si="4"/>
        <v>145.0909090909091</v>
      </c>
      <c r="F22" s="11">
        <f t="shared" si="0"/>
        <v>74.75409836065573</v>
      </c>
      <c r="G22" s="11">
        <v>10</v>
      </c>
      <c r="H22" s="11">
        <v>0</v>
      </c>
      <c r="I22" s="11">
        <f>H22/G22*100</f>
        <v>0</v>
      </c>
      <c r="J22" s="8">
        <v>5</v>
      </c>
      <c r="K22" s="11">
        <v>3.3</v>
      </c>
      <c r="L22" s="11">
        <v>3.74</v>
      </c>
      <c r="M22" s="11">
        <f t="shared" si="20"/>
        <v>-1.7000000000000002</v>
      </c>
      <c r="N22" s="11">
        <f t="shared" si="5"/>
        <v>65.99999999999999</v>
      </c>
      <c r="O22" s="11">
        <f t="shared" si="22"/>
        <v>88.23529411764704</v>
      </c>
      <c r="P22" s="11">
        <v>313.1</v>
      </c>
      <c r="Q22" s="31">
        <v>75.5</v>
      </c>
      <c r="R22" s="8">
        <v>200</v>
      </c>
      <c r="S22" s="11">
        <v>265.4</v>
      </c>
      <c r="T22" s="11">
        <v>362.28</v>
      </c>
      <c r="U22" s="11">
        <f t="shared" si="6"/>
        <v>65.39999999999998</v>
      </c>
      <c r="V22" s="11">
        <f t="shared" si="2"/>
        <v>132.7</v>
      </c>
      <c r="W22" s="11">
        <f t="shared" si="7"/>
        <v>73.25825328475213</v>
      </c>
      <c r="X22" s="11">
        <v>1144.2</v>
      </c>
      <c r="Y22" s="35">
        <v>101.5</v>
      </c>
      <c r="Z22" s="8">
        <v>2</v>
      </c>
      <c r="AA22" s="11">
        <v>4.5</v>
      </c>
      <c r="AB22" s="11"/>
      <c r="AC22" s="11"/>
      <c r="AD22" s="8">
        <v>100</v>
      </c>
      <c r="AE22" s="11">
        <v>3.4</v>
      </c>
      <c r="AF22" s="11">
        <v>27.64</v>
      </c>
      <c r="AG22" s="49">
        <f t="shared" si="8"/>
        <v>3.4000000000000004</v>
      </c>
      <c r="AH22" s="11">
        <f t="shared" si="9"/>
        <v>12.301013024602025</v>
      </c>
      <c r="AI22" s="11">
        <f t="shared" si="10"/>
        <v>-96.6</v>
      </c>
      <c r="AJ22" s="11" t="s">
        <v>64</v>
      </c>
      <c r="AK22" s="11">
        <v>10</v>
      </c>
      <c r="AL22" s="11">
        <v>13.6</v>
      </c>
      <c r="AM22" s="11">
        <v>13.15</v>
      </c>
      <c r="AN22" s="11">
        <f t="shared" si="21"/>
        <v>136</v>
      </c>
      <c r="AO22" s="11"/>
      <c r="AP22" s="11">
        <f t="shared" si="11"/>
        <v>3.5999999999999996</v>
      </c>
      <c r="AQ22" s="11"/>
      <c r="AR22" s="11"/>
      <c r="AS22" s="8">
        <v>3</v>
      </c>
      <c r="AT22" s="17"/>
      <c r="AU22" s="7">
        <v>200</v>
      </c>
      <c r="AV22" s="17">
        <v>154</v>
      </c>
      <c r="AW22" s="17">
        <f t="shared" si="12"/>
        <v>77</v>
      </c>
      <c r="AX22" s="11"/>
      <c r="AY22" s="11"/>
      <c r="AZ22" s="11">
        <v>3.1</v>
      </c>
      <c r="BA22" s="11">
        <v>0.3</v>
      </c>
      <c r="BB22" s="8">
        <v>50</v>
      </c>
      <c r="BC22" s="11">
        <v>69.4</v>
      </c>
      <c r="BD22" s="11">
        <v>62.871</v>
      </c>
      <c r="BE22" s="11">
        <f t="shared" si="13"/>
        <v>138.8</v>
      </c>
      <c r="BF22" s="11">
        <f>BC22/BD22*100</f>
        <v>110.38475608786244</v>
      </c>
      <c r="BG22" s="11">
        <f t="shared" si="14"/>
        <v>19.400000000000006</v>
      </c>
      <c r="BH22" s="11"/>
      <c r="BI22" s="11">
        <v>5943</v>
      </c>
      <c r="BJ22" s="11">
        <f t="shared" si="15"/>
        <v>690</v>
      </c>
      <c r="BK22" s="17">
        <f t="shared" si="3"/>
        <v>676.3</v>
      </c>
      <c r="BL22" s="17">
        <v>143.1</v>
      </c>
      <c r="BM22" s="11">
        <f t="shared" si="16"/>
        <v>-13.700000000000045</v>
      </c>
      <c r="BN22" s="11">
        <f t="shared" si="17"/>
        <v>533.1999999999999</v>
      </c>
      <c r="BO22" s="11">
        <f t="shared" si="18"/>
        <v>98.01449275362319</v>
      </c>
      <c r="BP22" s="48">
        <f t="shared" si="19"/>
        <v>11.379774524650848</v>
      </c>
      <c r="BQ22" s="11"/>
      <c r="BR22" s="11"/>
      <c r="BS22" s="8" t="s">
        <v>64</v>
      </c>
      <c r="BT22" s="83" t="s">
        <v>65</v>
      </c>
      <c r="BU22" s="83"/>
      <c r="BV22" s="83"/>
      <c r="BW22" s="83"/>
      <c r="BX22" s="3"/>
      <c r="BY22" s="3"/>
    </row>
    <row r="23" spans="1:77" ht="18" customHeight="1">
      <c r="A23" s="8" t="s">
        <v>66</v>
      </c>
      <c r="B23" s="8">
        <v>4100</v>
      </c>
      <c r="C23" s="11">
        <v>2610.8</v>
      </c>
      <c r="D23" s="11">
        <v>3932</v>
      </c>
      <c r="E23" s="11">
        <f t="shared" si="4"/>
        <v>63.678048780487806</v>
      </c>
      <c r="F23" s="11">
        <f t="shared" si="0"/>
        <v>66.39877924720244</v>
      </c>
      <c r="G23" s="11">
        <v>0</v>
      </c>
      <c r="H23" s="11">
        <v>0.4</v>
      </c>
      <c r="I23" s="11"/>
      <c r="J23" s="8">
        <v>200</v>
      </c>
      <c r="K23" s="11">
        <v>-45.6</v>
      </c>
      <c r="L23" s="11">
        <v>69.46</v>
      </c>
      <c r="M23" s="11">
        <f t="shared" si="20"/>
        <v>-245.6</v>
      </c>
      <c r="N23" s="49">
        <f t="shared" si="5"/>
        <v>-22.8</v>
      </c>
      <c r="O23" s="11">
        <f t="shared" si="22"/>
        <v>-65.64929455801901</v>
      </c>
      <c r="P23" s="11">
        <v>2328</v>
      </c>
      <c r="Q23" s="31">
        <v>552.1</v>
      </c>
      <c r="R23" s="8">
        <v>709</v>
      </c>
      <c r="S23" s="11">
        <v>1082.6</v>
      </c>
      <c r="T23" s="11">
        <v>587</v>
      </c>
      <c r="U23" s="11">
        <f t="shared" si="6"/>
        <v>373.5999999999999</v>
      </c>
      <c r="V23" s="11">
        <f t="shared" si="2"/>
        <v>152.69393511988716</v>
      </c>
      <c r="W23" s="11">
        <f t="shared" si="7"/>
        <v>184.42930153321976</v>
      </c>
      <c r="X23" s="11">
        <v>934</v>
      </c>
      <c r="Y23" s="35">
        <v>284.1</v>
      </c>
      <c r="Z23" s="8"/>
      <c r="AA23" s="11"/>
      <c r="AB23" s="11"/>
      <c r="AC23" s="11">
        <v>0.3</v>
      </c>
      <c r="AD23" s="8">
        <v>1387</v>
      </c>
      <c r="AE23" s="11">
        <v>389.5</v>
      </c>
      <c r="AF23" s="11">
        <v>775.83</v>
      </c>
      <c r="AG23" s="49">
        <f t="shared" si="8"/>
        <v>28.08219178082192</v>
      </c>
      <c r="AH23" s="11">
        <f t="shared" si="9"/>
        <v>50.20429733317866</v>
      </c>
      <c r="AI23" s="11">
        <f t="shared" si="10"/>
        <v>-997.5</v>
      </c>
      <c r="AJ23" s="11" t="s">
        <v>66</v>
      </c>
      <c r="AK23" s="8">
        <v>632</v>
      </c>
      <c r="AL23" s="11">
        <v>374.3</v>
      </c>
      <c r="AM23" s="11">
        <v>89.8</v>
      </c>
      <c r="AN23" s="11">
        <f t="shared" si="21"/>
        <v>59.2246835443038</v>
      </c>
      <c r="AO23" s="11">
        <f>AL23/AM23*100</f>
        <v>416.81514476614706</v>
      </c>
      <c r="AP23" s="11">
        <f t="shared" si="11"/>
        <v>-257.7</v>
      </c>
      <c r="AQ23" s="11">
        <v>50</v>
      </c>
      <c r="AR23" s="11">
        <v>1.4</v>
      </c>
      <c r="AS23" s="8">
        <v>107</v>
      </c>
      <c r="AT23" s="17">
        <v>15.7</v>
      </c>
      <c r="AU23" s="7"/>
      <c r="AV23" s="17"/>
      <c r="AW23" s="17"/>
      <c r="AX23" s="11"/>
      <c r="AY23" s="11"/>
      <c r="AZ23" s="11">
        <v>83.6</v>
      </c>
      <c r="BA23" s="11">
        <v>731.68</v>
      </c>
      <c r="BB23" s="8">
        <v>100</v>
      </c>
      <c r="BC23" s="11">
        <v>71.6</v>
      </c>
      <c r="BD23" s="11">
        <v>21.22</v>
      </c>
      <c r="BE23" s="11">
        <f t="shared" si="13"/>
        <v>71.6</v>
      </c>
      <c r="BF23" s="11">
        <f>BC23/BD23*100</f>
        <v>337.41753063147974</v>
      </c>
      <c r="BG23" s="11">
        <f t="shared" si="14"/>
        <v>-28.400000000000006</v>
      </c>
      <c r="BH23" s="11"/>
      <c r="BI23" s="11">
        <v>40356</v>
      </c>
      <c r="BJ23" s="11">
        <f>BB23+AY23+AD23+R23+J23+G23+B23+Z23+AB23+AK23+AS23+AU23+AQ23</f>
        <v>7285</v>
      </c>
      <c r="BK23" s="17">
        <f t="shared" si="3"/>
        <v>4584.6</v>
      </c>
      <c r="BL23" s="17">
        <v>1722.3</v>
      </c>
      <c r="BM23" s="11">
        <f t="shared" si="16"/>
        <v>-2700.3999999999996</v>
      </c>
      <c r="BN23" s="11">
        <f t="shared" si="17"/>
        <v>2862.3</v>
      </c>
      <c r="BO23" s="11">
        <f t="shared" si="18"/>
        <v>62.93205216197667</v>
      </c>
      <c r="BP23" s="48">
        <f t="shared" si="19"/>
        <v>11.360392506690456</v>
      </c>
      <c r="BQ23" s="11"/>
      <c r="BR23" s="11"/>
      <c r="BS23" s="8" t="s">
        <v>67</v>
      </c>
      <c r="BT23" s="83" t="s">
        <v>68</v>
      </c>
      <c r="BU23" s="83"/>
      <c r="BV23" s="83"/>
      <c r="BW23" s="83"/>
      <c r="BX23" s="3"/>
      <c r="BY23" s="3"/>
    </row>
    <row r="24" spans="1:77" s="58" customFormat="1" ht="18" customHeight="1">
      <c r="A24" s="52" t="s">
        <v>69</v>
      </c>
      <c r="B24" s="53">
        <f aca="true" t="shared" si="23" ref="B24:AF24">SUM(B8:B23)</f>
        <v>5797</v>
      </c>
      <c r="C24" s="53">
        <f t="shared" si="23"/>
        <v>4001.7</v>
      </c>
      <c r="D24" s="53">
        <f t="shared" si="23"/>
        <v>5696.3</v>
      </c>
      <c r="E24" s="18">
        <f>C24/B24*100</f>
        <v>69.0305330343281</v>
      </c>
      <c r="F24" s="18">
        <f t="shared" si="0"/>
        <v>70.2508645963169</v>
      </c>
      <c r="G24" s="53">
        <f t="shared" si="23"/>
        <v>39</v>
      </c>
      <c r="H24" s="53">
        <f t="shared" si="23"/>
        <v>52.99999999999999</v>
      </c>
      <c r="I24" s="53">
        <f t="shared" si="23"/>
        <v>240</v>
      </c>
      <c r="J24" s="53">
        <f t="shared" si="23"/>
        <v>469</v>
      </c>
      <c r="K24" s="53">
        <f t="shared" si="23"/>
        <v>62.199999999999996</v>
      </c>
      <c r="L24" s="53">
        <f t="shared" si="23"/>
        <v>171.98999999999998</v>
      </c>
      <c r="M24" s="18">
        <f t="shared" si="20"/>
        <v>-406.8</v>
      </c>
      <c r="N24" s="54">
        <f>K24/J24*100</f>
        <v>13.262260127931768</v>
      </c>
      <c r="O24" s="18">
        <f t="shared" si="22"/>
        <v>36.164893307750454</v>
      </c>
      <c r="P24" s="57">
        <f>SUM(P8:P23)</f>
        <v>6351.799999999999</v>
      </c>
      <c r="Q24" s="57">
        <f>SUM(Q8:Q23)</f>
        <v>1729.3000000000002</v>
      </c>
      <c r="R24" s="53">
        <f t="shared" si="23"/>
        <v>2760</v>
      </c>
      <c r="S24" s="53">
        <f t="shared" si="23"/>
        <v>4544.499999999999</v>
      </c>
      <c r="T24" s="53">
        <f>SUM(T8:T23)</f>
        <v>1604.17</v>
      </c>
      <c r="U24" s="18">
        <f t="shared" si="6"/>
        <v>1784.499999999999</v>
      </c>
      <c r="V24" s="18">
        <f t="shared" si="2"/>
        <v>164.65579710144925</v>
      </c>
      <c r="W24" s="18">
        <f t="shared" si="7"/>
        <v>283.29291783289796</v>
      </c>
      <c r="X24" s="57">
        <f>SUM(X8:X23)</f>
        <v>15228.899999999998</v>
      </c>
      <c r="Y24" s="57">
        <f>SUM(Y8:Y23)</f>
        <v>3290.9</v>
      </c>
      <c r="Z24" s="53">
        <f t="shared" si="23"/>
        <v>34</v>
      </c>
      <c r="AA24" s="53">
        <f t="shared" si="23"/>
        <v>15</v>
      </c>
      <c r="AB24" s="53">
        <f t="shared" si="23"/>
        <v>0</v>
      </c>
      <c r="AC24" s="53">
        <f t="shared" si="23"/>
        <v>0.3</v>
      </c>
      <c r="AD24" s="53">
        <f t="shared" si="23"/>
        <v>1917</v>
      </c>
      <c r="AE24" s="53">
        <f t="shared" si="23"/>
        <v>795.8</v>
      </c>
      <c r="AF24" s="53">
        <f t="shared" si="23"/>
        <v>1099.06</v>
      </c>
      <c r="AG24" s="54">
        <f>AE24/AD24*100</f>
        <v>41.51278038601982</v>
      </c>
      <c r="AH24" s="18">
        <f>AE24/AF24*100</f>
        <v>72.40732990009646</v>
      </c>
      <c r="AI24" s="18">
        <f>AE24-AD24</f>
        <v>-1121.2</v>
      </c>
      <c r="AJ24" s="18" t="s">
        <v>69</v>
      </c>
      <c r="AK24" s="53">
        <f>SUM(AK8:AK23)</f>
        <v>732.2</v>
      </c>
      <c r="AL24" s="53">
        <f>SUM(AL8:AL23)</f>
        <v>506.70000000000005</v>
      </c>
      <c r="AM24" s="53">
        <f>SUM(AM8:AM23)</f>
        <v>195.39000000000001</v>
      </c>
      <c r="AN24" s="18">
        <f t="shared" si="21"/>
        <v>69.20240371483202</v>
      </c>
      <c r="AO24" s="18">
        <f>AL24/AM24*100</f>
        <v>259.3274988484569</v>
      </c>
      <c r="AP24" s="18">
        <f t="shared" si="11"/>
        <v>-225.5</v>
      </c>
      <c r="AQ24" s="53">
        <f>SUM(AQ8:AQ23)</f>
        <v>50</v>
      </c>
      <c r="AR24" s="53">
        <f>SUM(AR8:AR23)</f>
        <v>1.4</v>
      </c>
      <c r="AS24" s="53">
        <f aca="true" t="shared" si="24" ref="AS24:BD24">SUM(AS8:AS23)</f>
        <v>158.5</v>
      </c>
      <c r="AT24" s="53">
        <f t="shared" si="24"/>
        <v>15.7</v>
      </c>
      <c r="AU24" s="53">
        <f t="shared" si="24"/>
        <v>985.2</v>
      </c>
      <c r="AV24" s="53">
        <f t="shared" si="24"/>
        <v>575.7</v>
      </c>
      <c r="AW24" s="53">
        <f t="shared" si="12"/>
        <v>58.43483556638246</v>
      </c>
      <c r="AX24" s="53">
        <f t="shared" si="24"/>
        <v>0</v>
      </c>
      <c r="AY24" s="53">
        <f t="shared" si="24"/>
        <v>0</v>
      </c>
      <c r="AZ24" s="53">
        <f t="shared" si="24"/>
        <v>263.29999999999995</v>
      </c>
      <c r="BA24" s="53">
        <f>SUM(BA8:BA23)</f>
        <v>638.54</v>
      </c>
      <c r="BB24" s="53">
        <f t="shared" si="24"/>
        <v>258</v>
      </c>
      <c r="BC24" s="53">
        <f t="shared" si="24"/>
        <v>257.1</v>
      </c>
      <c r="BD24" s="53">
        <f t="shared" si="24"/>
        <v>198.671</v>
      </c>
      <c r="BE24" s="18">
        <f t="shared" si="13"/>
        <v>99.65116279069768</v>
      </c>
      <c r="BF24" s="18">
        <f>BC24/BD24*100</f>
        <v>129.40992897805924</v>
      </c>
      <c r="BG24" s="18">
        <f t="shared" si="14"/>
        <v>-0.8999999999999773</v>
      </c>
      <c r="BH24" s="18">
        <f>SUM(BH8:BH23)</f>
        <v>0</v>
      </c>
      <c r="BI24" s="18">
        <f>SUM(BI8:BI23)</f>
        <v>91351</v>
      </c>
      <c r="BJ24" s="53">
        <f>SUM(BJ8:BJ23)</f>
        <v>13199.9</v>
      </c>
      <c r="BK24" s="53">
        <f t="shared" si="3"/>
        <v>11092.399999999998</v>
      </c>
      <c r="BL24" s="53">
        <f>SUM(BL8:BL23)</f>
        <v>3008</v>
      </c>
      <c r="BM24" s="18">
        <f t="shared" si="16"/>
        <v>-2107.500000000002</v>
      </c>
      <c r="BN24" s="18">
        <f t="shared" si="17"/>
        <v>8084.399999999998</v>
      </c>
      <c r="BO24" s="18">
        <f t="shared" si="18"/>
        <v>84.03396995431783</v>
      </c>
      <c r="BP24" s="55">
        <f t="shared" si="19"/>
        <v>12.142614749701698</v>
      </c>
      <c r="BQ24" s="18"/>
      <c r="BR24" s="18"/>
      <c r="BS24" s="52"/>
      <c r="BT24" s="94"/>
      <c r="BU24" s="95"/>
      <c r="BV24" s="95"/>
      <c r="BW24" s="96"/>
      <c r="BX24" s="56"/>
      <c r="BY24" s="56"/>
    </row>
    <row r="25" spans="1:75" ht="12" customHeight="1">
      <c r="A25" s="90" t="s">
        <v>70</v>
      </c>
      <c r="B25" s="90"/>
      <c r="C25" s="90"/>
      <c r="D25" s="23"/>
      <c r="E25" s="23"/>
      <c r="F25" s="23"/>
      <c r="G25" s="2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93" t="s">
        <v>95</v>
      </c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S25" s="4"/>
      <c r="BT25" s="22"/>
      <c r="BU25" s="22"/>
      <c r="BV25" s="22"/>
      <c r="BW25" s="22"/>
    </row>
    <row r="26" spans="1:71" ht="7.5" customHeight="1" hidden="1">
      <c r="A26" s="61" t="s">
        <v>71</v>
      </c>
      <c r="B26" s="61"/>
      <c r="C26" s="61"/>
      <c r="BS26" s="4"/>
    </row>
    <row r="27" spans="1:7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BS27" s="27"/>
    </row>
    <row r="28" spans="1:71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BS28" s="28"/>
    </row>
    <row r="29" spans="1:71" ht="1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BS29" s="28"/>
    </row>
    <row r="30" spans="1:71" ht="1.5" customHeight="1" hidden="1">
      <c r="A30" s="42"/>
      <c r="B30" s="42"/>
      <c r="C30" s="42"/>
      <c r="D30" s="42"/>
      <c r="E30" s="42"/>
      <c r="F30" s="42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BC30" s="37"/>
      <c r="BD30" s="37"/>
      <c r="BE30" s="37"/>
      <c r="BF30" s="37"/>
      <c r="BG30" s="37"/>
      <c r="BH30" s="37"/>
      <c r="BI30" s="37"/>
      <c r="BJ30" s="38"/>
      <c r="BK30" s="38"/>
      <c r="BL30" s="37"/>
      <c r="BM30" s="37"/>
      <c r="BN30" s="37"/>
      <c r="BO30" s="37"/>
      <c r="BP30" s="37"/>
      <c r="BS30" s="28"/>
    </row>
    <row r="31" spans="1:71" s="39" customFormat="1" ht="33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25"/>
      <c r="BD31" s="25"/>
      <c r="BE31" s="25"/>
      <c r="BF31" s="25"/>
      <c r="BG31" s="25"/>
      <c r="BH31" s="25"/>
      <c r="BI31" s="25"/>
      <c r="BJ31" s="26"/>
      <c r="BK31" s="26"/>
      <c r="BL31" s="25"/>
      <c r="BM31" s="25"/>
      <c r="BN31" s="25"/>
      <c r="BO31" s="25"/>
      <c r="BP31" s="25"/>
      <c r="BS31" s="36"/>
    </row>
    <row r="32" spans="1:35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4"/>
    </row>
    <row r="33" spans="1:35" ht="4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27.75" customHeight="1">
      <c r="A34" s="27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</sheetData>
  <sheetProtection/>
  <mergeCells count="48">
    <mergeCell ref="BJ5:BK6"/>
    <mergeCell ref="BL5:BL7"/>
    <mergeCell ref="Z6:AA6"/>
    <mergeCell ref="A2:AO2"/>
    <mergeCell ref="A3:AO3"/>
    <mergeCell ref="A4:BN4"/>
    <mergeCell ref="A5:A6"/>
    <mergeCell ref="B5:BG5"/>
    <mergeCell ref="B6:F6"/>
    <mergeCell ref="G6:I6"/>
    <mergeCell ref="J6:Q6"/>
    <mergeCell ref="R6:Y6"/>
    <mergeCell ref="BT10:BW10"/>
    <mergeCell ref="BT11:BW11"/>
    <mergeCell ref="AB6:AC6"/>
    <mergeCell ref="AD6:AI6"/>
    <mergeCell ref="AK6:AP6"/>
    <mergeCell ref="AQ6:AR6"/>
    <mergeCell ref="AS6:AT6"/>
    <mergeCell ref="AU6:AX6"/>
    <mergeCell ref="BO5:BO7"/>
    <mergeCell ref="BP5:BP7"/>
    <mergeCell ref="AY6:BA6"/>
    <mergeCell ref="BB6:BG6"/>
    <mergeCell ref="BT8:BW8"/>
    <mergeCell ref="BT9:BW9"/>
    <mergeCell ref="BQ5:BR6"/>
    <mergeCell ref="BS5:BS7"/>
    <mergeCell ref="BT5:BW7"/>
    <mergeCell ref="BM5:BN6"/>
    <mergeCell ref="BH5:BH7"/>
    <mergeCell ref="BI5:BI7"/>
    <mergeCell ref="BT12:BW12"/>
    <mergeCell ref="BT13:BW13"/>
    <mergeCell ref="BT14:BW14"/>
    <mergeCell ref="BT15:BW15"/>
    <mergeCell ref="BT18:BW18"/>
    <mergeCell ref="BT19:BW19"/>
    <mergeCell ref="BT16:BW16"/>
    <mergeCell ref="BT17:BW17"/>
    <mergeCell ref="A26:C26"/>
    <mergeCell ref="BT20:BW20"/>
    <mergeCell ref="BT21:BW21"/>
    <mergeCell ref="BT24:BW24"/>
    <mergeCell ref="A25:C25"/>
    <mergeCell ref="BC25:BP25"/>
    <mergeCell ref="BT22:BW22"/>
    <mergeCell ref="BT23:BW23"/>
  </mergeCells>
  <printOptions/>
  <pageMargins left="0.17" right="0.17" top="0.2" bottom="0.16" header="0.22" footer="0.16"/>
  <pageSetup horizontalDpi="600" verticalDpi="600" orientation="landscape" paperSize="9" scale="98" r:id="rId1"/>
  <colBreaks count="2" manualBreakCount="2">
    <brk id="35" max="65535" man="1"/>
    <brk id="6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Z34"/>
  <sheetViews>
    <sheetView tabSelected="1" zoomScalePageLayoutView="0" workbookViewId="0" topLeftCell="A1">
      <selection activeCell="BO11" sqref="BO11"/>
    </sheetView>
  </sheetViews>
  <sheetFormatPr defaultColWidth="6.421875" defaultRowHeight="12.75"/>
  <cols>
    <col min="1" max="1" width="5.421875" style="25" customWidth="1"/>
    <col min="2" max="3" width="5.00390625" style="25" customWidth="1"/>
    <col min="4" max="4" width="5.421875" style="25" customWidth="1"/>
    <col min="5" max="5" width="3.421875" style="25" customWidth="1"/>
    <col min="6" max="6" width="4.00390625" style="25" customWidth="1"/>
    <col min="7" max="7" width="2.8515625" style="26" customWidth="1"/>
    <col min="8" max="8" width="3.140625" style="25" customWidth="1"/>
    <col min="9" max="9" width="3.421875" style="25" hidden="1" customWidth="1"/>
    <col min="10" max="10" width="4.140625" style="25" customWidth="1"/>
    <col min="11" max="11" width="4.7109375" style="25" customWidth="1"/>
    <col min="12" max="12" width="4.8515625" style="25" customWidth="1"/>
    <col min="13" max="13" width="4.00390625" style="25" customWidth="1"/>
    <col min="14" max="14" width="3.421875" style="25" customWidth="1"/>
    <col min="15" max="15" width="5.00390625" style="25" customWidth="1"/>
    <col min="16" max="16" width="4.57421875" style="25" customWidth="1"/>
    <col min="17" max="17" width="4.8515625" style="25" customWidth="1"/>
    <col min="18" max="18" width="5.421875" style="25" customWidth="1"/>
    <col min="19" max="19" width="4.140625" style="25" customWidth="1"/>
    <col min="20" max="20" width="5.421875" style="25" customWidth="1"/>
    <col min="21" max="21" width="5.28125" style="25" customWidth="1"/>
    <col min="22" max="22" width="4.140625" style="25" customWidth="1"/>
    <col min="23" max="23" width="5.28125" style="25" customWidth="1"/>
    <col min="24" max="24" width="5.140625" style="25" customWidth="1"/>
    <col min="25" max="25" width="4.8515625" style="25" customWidth="1"/>
    <col min="26" max="26" width="3.28125" style="25" customWidth="1"/>
    <col min="27" max="27" width="3.00390625" style="25" customWidth="1"/>
    <col min="28" max="28" width="2.28125" style="25" customWidth="1"/>
    <col min="29" max="29" width="2.421875" style="25" customWidth="1"/>
    <col min="30" max="30" width="4.28125" style="25" customWidth="1"/>
    <col min="31" max="31" width="4.421875" style="25" customWidth="1"/>
    <col min="32" max="32" width="4.7109375" style="25" customWidth="1"/>
    <col min="33" max="33" width="4.140625" style="25" customWidth="1"/>
    <col min="34" max="34" width="4.7109375" style="25" customWidth="1"/>
    <col min="35" max="35" width="4.00390625" style="25" customWidth="1"/>
    <col min="36" max="36" width="5.7109375" style="25" customWidth="1"/>
    <col min="37" max="37" width="4.7109375" style="25" customWidth="1"/>
    <col min="38" max="38" width="4.57421875" style="25" customWidth="1"/>
    <col min="39" max="39" width="4.28125" style="25" customWidth="1"/>
    <col min="40" max="40" width="4.00390625" style="25" customWidth="1"/>
    <col min="41" max="41" width="3.57421875" style="25" customWidth="1"/>
    <col min="42" max="42" width="4.421875" style="25" customWidth="1"/>
    <col min="43" max="43" width="2.57421875" style="25" customWidth="1"/>
    <col min="44" max="44" width="3.00390625" style="25" customWidth="1"/>
    <col min="45" max="45" width="3.28125" style="25" customWidth="1"/>
    <col min="46" max="46" width="4.28125" style="25" customWidth="1"/>
    <col min="47" max="48" width="4.421875" style="25" customWidth="1"/>
    <col min="49" max="49" width="3.421875" style="25" customWidth="1"/>
    <col min="50" max="50" width="2.140625" style="25" hidden="1" customWidth="1"/>
    <col min="51" max="51" width="4.28125" style="25" customWidth="1"/>
    <col min="52" max="52" width="4.140625" style="25" customWidth="1"/>
    <col min="53" max="53" width="4.8515625" style="25" bestFit="1" customWidth="1"/>
    <col min="54" max="54" width="4.57421875" style="25" customWidth="1"/>
    <col min="55" max="55" width="4.28125" style="25" customWidth="1"/>
    <col min="56" max="56" width="3.28125" style="25" customWidth="1"/>
    <col min="57" max="57" width="4.28125" style="25" customWidth="1"/>
    <col min="58" max="58" width="3.57421875" style="25" customWidth="1"/>
    <col min="59" max="59" width="4.57421875" style="25" customWidth="1"/>
    <col min="60" max="60" width="3.8515625" style="25" customWidth="1"/>
    <col min="61" max="61" width="6.00390625" style="25" customWidth="1"/>
    <col min="62" max="62" width="5.140625" style="26" customWidth="1"/>
    <col min="63" max="63" width="5.28125" style="26" customWidth="1"/>
    <col min="64" max="64" width="5.421875" style="25" customWidth="1"/>
    <col min="65" max="66" width="5.57421875" style="25" customWidth="1"/>
    <col min="67" max="67" width="4.8515625" style="25" customWidth="1"/>
    <col min="68" max="68" width="4.28125" style="25" customWidth="1"/>
    <col min="69" max="70" width="5.140625" style="4" customWidth="1"/>
    <col min="71" max="71" width="8.421875" style="25" customWidth="1"/>
    <col min="72" max="74" width="6.421875" style="4" customWidth="1"/>
    <col min="75" max="75" width="12.8515625" style="4" customWidth="1"/>
    <col min="76" max="16384" width="6.421875" style="4" customWidth="1"/>
  </cols>
  <sheetData>
    <row r="2" spans="1:77" ht="15.7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3"/>
      <c r="BR2" s="3"/>
      <c r="BS2" s="3"/>
      <c r="BT2" s="3"/>
      <c r="BU2" s="3"/>
      <c r="BV2" s="3"/>
      <c r="BW2" s="3"/>
      <c r="BX2" s="3"/>
      <c r="BY2" s="3"/>
    </row>
    <row r="3" spans="1:77" ht="15.75" customHeight="1">
      <c r="A3" s="62" t="s">
        <v>100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3"/>
      <c r="BR3" s="3"/>
      <c r="BS3" s="3"/>
      <c r="BT3" s="3"/>
      <c r="BU3" s="3"/>
      <c r="BV3" s="3"/>
      <c r="BW3" s="3"/>
      <c r="BX3" s="3"/>
      <c r="BY3" s="3"/>
    </row>
    <row r="4" spans="1:77" ht="12.7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5"/>
      <c r="BP4" s="5"/>
      <c r="BQ4" s="3"/>
      <c r="BR4" s="3"/>
      <c r="BS4" s="3"/>
      <c r="BT4" s="3"/>
      <c r="BU4" s="3"/>
      <c r="BV4" s="3"/>
      <c r="BW4" s="3"/>
      <c r="BX4" s="3"/>
      <c r="BY4" s="3"/>
    </row>
    <row r="5" spans="1:78" ht="12.75" customHeight="1">
      <c r="A5" s="64"/>
      <c r="B5" s="66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 t="s">
        <v>3</v>
      </c>
      <c r="BI5" s="64" t="s">
        <v>79</v>
      </c>
      <c r="BJ5" s="71" t="s">
        <v>75</v>
      </c>
      <c r="BK5" s="72"/>
      <c r="BL5" s="79" t="s">
        <v>98</v>
      </c>
      <c r="BM5" s="71" t="s">
        <v>4</v>
      </c>
      <c r="BN5" s="80"/>
      <c r="BO5" s="64" t="s">
        <v>78</v>
      </c>
      <c r="BP5" s="75" t="s">
        <v>5</v>
      </c>
      <c r="BQ5" s="71" t="s">
        <v>6</v>
      </c>
      <c r="BR5" s="80"/>
      <c r="BS5" s="64"/>
      <c r="BT5" s="82" t="s">
        <v>7</v>
      </c>
      <c r="BU5" s="82"/>
      <c r="BV5" s="82"/>
      <c r="BW5" s="82"/>
      <c r="BX5" s="3"/>
      <c r="BY5" s="3"/>
      <c r="BZ5" s="3"/>
    </row>
    <row r="6" spans="1:78" ht="30.75" customHeight="1">
      <c r="A6" s="65"/>
      <c r="B6" s="66" t="s">
        <v>8</v>
      </c>
      <c r="C6" s="67"/>
      <c r="D6" s="67"/>
      <c r="E6" s="67"/>
      <c r="F6" s="74"/>
      <c r="G6" s="66" t="s">
        <v>9</v>
      </c>
      <c r="H6" s="67"/>
      <c r="I6" s="74"/>
      <c r="J6" s="66" t="s">
        <v>10</v>
      </c>
      <c r="K6" s="67"/>
      <c r="L6" s="67"/>
      <c r="M6" s="67"/>
      <c r="N6" s="67"/>
      <c r="O6" s="67"/>
      <c r="P6" s="67"/>
      <c r="Q6" s="74"/>
      <c r="R6" s="66" t="s">
        <v>11</v>
      </c>
      <c r="S6" s="67"/>
      <c r="T6" s="67"/>
      <c r="U6" s="67"/>
      <c r="V6" s="67"/>
      <c r="W6" s="67"/>
      <c r="X6" s="67"/>
      <c r="Y6" s="74"/>
      <c r="Z6" s="66" t="s">
        <v>12</v>
      </c>
      <c r="AA6" s="74"/>
      <c r="AB6" s="66" t="s">
        <v>13</v>
      </c>
      <c r="AC6" s="74"/>
      <c r="AD6" s="66" t="s">
        <v>14</v>
      </c>
      <c r="AE6" s="67"/>
      <c r="AF6" s="67"/>
      <c r="AG6" s="67"/>
      <c r="AH6" s="67"/>
      <c r="AI6" s="67"/>
      <c r="AJ6" s="6"/>
      <c r="AK6" s="66" t="s">
        <v>15</v>
      </c>
      <c r="AL6" s="67"/>
      <c r="AM6" s="67"/>
      <c r="AN6" s="67"/>
      <c r="AO6" s="67"/>
      <c r="AP6" s="74"/>
      <c r="AQ6" s="66" t="s">
        <v>16</v>
      </c>
      <c r="AR6" s="74"/>
      <c r="AS6" s="76" t="s">
        <v>17</v>
      </c>
      <c r="AT6" s="77"/>
      <c r="AU6" s="66" t="s">
        <v>18</v>
      </c>
      <c r="AV6" s="67"/>
      <c r="AW6" s="67"/>
      <c r="AX6" s="74"/>
      <c r="AY6" s="66" t="s">
        <v>19</v>
      </c>
      <c r="AZ6" s="67"/>
      <c r="BA6" s="74"/>
      <c r="BB6" s="75" t="s">
        <v>20</v>
      </c>
      <c r="BC6" s="75"/>
      <c r="BD6" s="75"/>
      <c r="BE6" s="75"/>
      <c r="BF6" s="75"/>
      <c r="BG6" s="66"/>
      <c r="BH6" s="69"/>
      <c r="BI6" s="78"/>
      <c r="BJ6" s="73"/>
      <c r="BK6" s="63"/>
      <c r="BL6" s="79"/>
      <c r="BM6" s="73"/>
      <c r="BN6" s="81"/>
      <c r="BO6" s="78"/>
      <c r="BP6" s="75"/>
      <c r="BQ6" s="73"/>
      <c r="BR6" s="81"/>
      <c r="BS6" s="78"/>
      <c r="BT6" s="82"/>
      <c r="BU6" s="82"/>
      <c r="BV6" s="82"/>
      <c r="BW6" s="82"/>
      <c r="BX6" s="3"/>
      <c r="BY6" s="3"/>
      <c r="BZ6" s="3"/>
    </row>
    <row r="7" spans="1:78" ht="60" customHeight="1">
      <c r="A7" s="8"/>
      <c r="B7" s="8" t="s">
        <v>21</v>
      </c>
      <c r="C7" s="8" t="s">
        <v>22</v>
      </c>
      <c r="D7" s="10" t="s">
        <v>97</v>
      </c>
      <c r="E7" s="8" t="s">
        <v>23</v>
      </c>
      <c r="F7" s="10" t="s">
        <v>24</v>
      </c>
      <c r="G7" s="11" t="s">
        <v>25</v>
      </c>
      <c r="H7" s="8" t="s">
        <v>22</v>
      </c>
      <c r="I7" s="8" t="s">
        <v>23</v>
      </c>
      <c r="J7" s="8" t="s">
        <v>21</v>
      </c>
      <c r="K7" s="8" t="s">
        <v>22</v>
      </c>
      <c r="L7" s="10" t="s">
        <v>97</v>
      </c>
      <c r="M7" s="10" t="s">
        <v>26</v>
      </c>
      <c r="N7" s="10" t="s">
        <v>27</v>
      </c>
      <c r="O7" s="10" t="s">
        <v>28</v>
      </c>
      <c r="P7" s="10" t="s">
        <v>29</v>
      </c>
      <c r="Q7" s="41" t="s">
        <v>96</v>
      </c>
      <c r="R7" s="8" t="s">
        <v>21</v>
      </c>
      <c r="S7" s="8" t="s">
        <v>22</v>
      </c>
      <c r="T7" s="10" t="s">
        <v>97</v>
      </c>
      <c r="U7" s="10" t="s">
        <v>30</v>
      </c>
      <c r="V7" s="10" t="s">
        <v>27</v>
      </c>
      <c r="W7" s="10" t="s">
        <v>31</v>
      </c>
      <c r="X7" s="10" t="s">
        <v>29</v>
      </c>
      <c r="Y7" s="10" t="s">
        <v>96</v>
      </c>
      <c r="Z7" s="8" t="s">
        <v>25</v>
      </c>
      <c r="AA7" s="8" t="s">
        <v>22</v>
      </c>
      <c r="AB7" s="8" t="s">
        <v>25</v>
      </c>
      <c r="AC7" s="8" t="s">
        <v>22</v>
      </c>
      <c r="AD7" s="8" t="s">
        <v>21</v>
      </c>
      <c r="AE7" s="8" t="s">
        <v>22</v>
      </c>
      <c r="AF7" s="10" t="s">
        <v>97</v>
      </c>
      <c r="AG7" s="12" t="s">
        <v>27</v>
      </c>
      <c r="AH7" s="12" t="s">
        <v>28</v>
      </c>
      <c r="AI7" s="12" t="s">
        <v>32</v>
      </c>
      <c r="AJ7" s="10"/>
      <c r="AK7" s="8" t="s">
        <v>21</v>
      </c>
      <c r="AL7" s="8" t="s">
        <v>22</v>
      </c>
      <c r="AM7" s="10" t="s">
        <v>97</v>
      </c>
      <c r="AN7" s="12" t="s">
        <v>27</v>
      </c>
      <c r="AO7" s="12" t="s">
        <v>28</v>
      </c>
      <c r="AP7" s="12" t="s">
        <v>32</v>
      </c>
      <c r="AQ7" s="12" t="s">
        <v>21</v>
      </c>
      <c r="AR7" s="12" t="s">
        <v>22</v>
      </c>
      <c r="AS7" s="8" t="s">
        <v>21</v>
      </c>
      <c r="AT7" s="8" t="s">
        <v>22</v>
      </c>
      <c r="AU7" s="9" t="s">
        <v>21</v>
      </c>
      <c r="AV7" s="9" t="s">
        <v>22</v>
      </c>
      <c r="AW7" s="12" t="s">
        <v>27</v>
      </c>
      <c r="AX7" s="13"/>
      <c r="AY7" s="8" t="s">
        <v>21</v>
      </c>
      <c r="AZ7" s="8" t="s">
        <v>22</v>
      </c>
      <c r="BA7" s="10" t="s">
        <v>97</v>
      </c>
      <c r="BB7" s="9" t="s">
        <v>21</v>
      </c>
      <c r="BC7" s="9" t="s">
        <v>33</v>
      </c>
      <c r="BD7" s="10" t="s">
        <v>97</v>
      </c>
      <c r="BE7" s="10" t="s">
        <v>27</v>
      </c>
      <c r="BF7" s="10" t="s">
        <v>28</v>
      </c>
      <c r="BG7" s="14" t="s">
        <v>34</v>
      </c>
      <c r="BH7" s="70"/>
      <c r="BI7" s="65"/>
      <c r="BJ7" s="11" t="s">
        <v>21</v>
      </c>
      <c r="BK7" s="15" t="s">
        <v>22</v>
      </c>
      <c r="BL7" s="79"/>
      <c r="BM7" s="12" t="s">
        <v>77</v>
      </c>
      <c r="BN7" s="12" t="s">
        <v>99</v>
      </c>
      <c r="BO7" s="65"/>
      <c r="BP7" s="75"/>
      <c r="BQ7" s="16" t="s">
        <v>35</v>
      </c>
      <c r="BR7" s="16" t="s">
        <v>22</v>
      </c>
      <c r="BS7" s="65"/>
      <c r="BT7" s="82"/>
      <c r="BU7" s="82"/>
      <c r="BV7" s="82"/>
      <c r="BW7" s="82"/>
      <c r="BX7" s="3"/>
      <c r="BY7" s="3"/>
      <c r="BZ7" s="3"/>
    </row>
    <row r="8" spans="1:77" ht="18" customHeight="1">
      <c r="A8" s="8" t="s">
        <v>36</v>
      </c>
      <c r="B8" s="11">
        <v>120</v>
      </c>
      <c r="C8" s="11">
        <v>142.2</v>
      </c>
      <c r="D8" s="11">
        <v>145.9</v>
      </c>
      <c r="E8" s="11">
        <f>C8/B8*100</f>
        <v>118.49999999999999</v>
      </c>
      <c r="F8" s="11">
        <f aca="true" t="shared" si="0" ref="F8:F24">C8/D8*100</f>
        <v>97.46401644962302</v>
      </c>
      <c r="G8" s="11"/>
      <c r="H8" s="11"/>
      <c r="I8" s="11"/>
      <c r="J8" s="8">
        <v>20</v>
      </c>
      <c r="K8" s="11">
        <v>34</v>
      </c>
      <c r="L8" s="11">
        <v>31.2</v>
      </c>
      <c r="M8" s="11">
        <f>K8-J8</f>
        <v>14</v>
      </c>
      <c r="N8" s="11">
        <f>K8/J8*100</f>
        <v>170</v>
      </c>
      <c r="O8" s="11">
        <f aca="true" t="shared" si="1" ref="O8:O14">K8/L8*100</f>
        <v>108.97435897435899</v>
      </c>
      <c r="P8" s="11">
        <v>518.8</v>
      </c>
      <c r="Q8" s="29">
        <v>145.5</v>
      </c>
      <c r="R8" s="8">
        <v>215</v>
      </c>
      <c r="S8" s="11">
        <v>2721</v>
      </c>
      <c r="T8" s="11">
        <v>84.6</v>
      </c>
      <c r="U8" s="11">
        <f>S8-R8</f>
        <v>2506</v>
      </c>
      <c r="V8" s="11">
        <f aca="true" t="shared" si="2" ref="V8:V24">S8/R8*100</f>
        <v>1265.5813953488373</v>
      </c>
      <c r="W8" s="11">
        <f>S8/T8*100</f>
        <v>3216.312056737589</v>
      </c>
      <c r="X8" s="11">
        <v>1693.8</v>
      </c>
      <c r="Y8" s="34">
        <v>737.4</v>
      </c>
      <c r="Z8" s="8">
        <v>5</v>
      </c>
      <c r="AA8" s="11">
        <v>3.8</v>
      </c>
      <c r="AB8" s="11"/>
      <c r="AC8" s="11"/>
      <c r="AD8" s="8">
        <v>0</v>
      </c>
      <c r="AE8" s="11">
        <v>99.6</v>
      </c>
      <c r="AF8" s="11">
        <v>5.1</v>
      </c>
      <c r="AG8" s="11"/>
      <c r="AH8" s="11">
        <f>AE8/AF8*100</f>
        <v>1952.9411764705883</v>
      </c>
      <c r="AI8" s="11">
        <f>AE8-AD8</f>
        <v>99.6</v>
      </c>
      <c r="AJ8" s="11" t="s">
        <v>36</v>
      </c>
      <c r="AK8" s="8"/>
      <c r="AL8" s="11">
        <v>37.5</v>
      </c>
      <c r="AM8" s="11"/>
      <c r="AN8" s="11"/>
      <c r="AO8" s="11"/>
      <c r="AP8" s="11">
        <f>AL8-AK8</f>
        <v>37.5</v>
      </c>
      <c r="AQ8" s="11"/>
      <c r="AR8" s="11"/>
      <c r="AS8" s="8"/>
      <c r="AT8" s="17"/>
      <c r="AU8" s="7">
        <v>150</v>
      </c>
      <c r="AV8" s="17">
        <v>187</v>
      </c>
      <c r="AW8" s="17">
        <f>AV8/AU8*100</f>
        <v>124.66666666666666</v>
      </c>
      <c r="AX8" s="11"/>
      <c r="AY8" s="11"/>
      <c r="AZ8" s="11">
        <v>5.8</v>
      </c>
      <c r="BA8" s="11">
        <v>-114.44</v>
      </c>
      <c r="BB8" s="11">
        <v>2.5</v>
      </c>
      <c r="BC8" s="11">
        <v>36.1</v>
      </c>
      <c r="BD8" s="11">
        <v>0</v>
      </c>
      <c r="BE8" s="11">
        <f>BC8/BB8*100</f>
        <v>1444.0000000000002</v>
      </c>
      <c r="BF8" s="11"/>
      <c r="BG8" s="11">
        <f>BC8-BB8</f>
        <v>33.6</v>
      </c>
      <c r="BH8" s="11">
        <v>0</v>
      </c>
      <c r="BI8" s="11">
        <v>5852</v>
      </c>
      <c r="BJ8" s="11">
        <f>BB8+AY8+AD8+R8+J8+G8+B8+Z8+AB8+AK8+AS8+AU8</f>
        <v>512.5</v>
      </c>
      <c r="BK8" s="17">
        <f aca="true" t="shared" si="3" ref="BK8:BK24">C8+H8+K8+S8+AE8+BC8+AC8+AX8+AA8+AL8+AT8+AZ8+AV8+BH8+AR8</f>
        <v>3267</v>
      </c>
      <c r="BL8" s="17">
        <v>245</v>
      </c>
      <c r="BM8" s="11">
        <f>BK8-BJ8</f>
        <v>2754.5</v>
      </c>
      <c r="BN8" s="11">
        <f>BK8-BL8</f>
        <v>3022</v>
      </c>
      <c r="BO8" s="11">
        <f>BK8/BJ8*100</f>
        <v>637.4634146341464</v>
      </c>
      <c r="BP8" s="17">
        <f>BK8/BI8*100</f>
        <v>55.82706766917293</v>
      </c>
      <c r="BQ8" s="11"/>
      <c r="BR8" s="11">
        <v>343.9</v>
      </c>
      <c r="BS8" s="8" t="s">
        <v>36</v>
      </c>
      <c r="BT8" s="83" t="s">
        <v>37</v>
      </c>
      <c r="BU8" s="83"/>
      <c r="BV8" s="83"/>
      <c r="BW8" s="83"/>
      <c r="BX8" s="3"/>
      <c r="BY8" s="3"/>
    </row>
    <row r="9" spans="1:77" ht="18" customHeight="1">
      <c r="A9" s="8" t="s">
        <v>38</v>
      </c>
      <c r="B9" s="8">
        <v>80</v>
      </c>
      <c r="C9" s="11">
        <v>197.2</v>
      </c>
      <c r="D9" s="11">
        <v>70.2</v>
      </c>
      <c r="E9" s="11">
        <f aca="true" t="shared" si="4" ref="E9:E23">C9/B9*100</f>
        <v>246.5</v>
      </c>
      <c r="F9" s="11">
        <f t="shared" si="0"/>
        <v>280.9116809116809</v>
      </c>
      <c r="G9" s="11">
        <v>28</v>
      </c>
      <c r="H9" s="11"/>
      <c r="I9" s="11"/>
      <c r="J9" s="8">
        <v>93</v>
      </c>
      <c r="K9" s="11">
        <v>58.6</v>
      </c>
      <c r="L9" s="11">
        <v>65.6</v>
      </c>
      <c r="M9" s="11">
        <f>K9-J9</f>
        <v>-34.4</v>
      </c>
      <c r="N9" s="49">
        <f aca="true" t="shared" si="5" ref="N9:N23">K9/J9*100</f>
        <v>63.01075268817205</v>
      </c>
      <c r="O9" s="11">
        <f t="shared" si="1"/>
        <v>89.32926829268294</v>
      </c>
      <c r="P9" s="11">
        <v>1107.8</v>
      </c>
      <c r="Q9" s="30">
        <v>385.2</v>
      </c>
      <c r="R9" s="11">
        <v>290</v>
      </c>
      <c r="S9" s="11">
        <v>116.3</v>
      </c>
      <c r="T9" s="11">
        <v>88</v>
      </c>
      <c r="U9" s="11">
        <f aca="true" t="shared" si="6" ref="U9:U24">S9-R9</f>
        <v>-173.7</v>
      </c>
      <c r="V9" s="49">
        <f t="shared" si="2"/>
        <v>40.10344827586207</v>
      </c>
      <c r="W9" s="11">
        <f aca="true" t="shared" si="7" ref="W9:W24">S9/T9*100</f>
        <v>132.1590909090909</v>
      </c>
      <c r="X9" s="11">
        <v>1673.2</v>
      </c>
      <c r="Y9" s="35">
        <v>606.5</v>
      </c>
      <c r="Z9" s="8">
        <v>8</v>
      </c>
      <c r="AA9" s="11">
        <v>5.1</v>
      </c>
      <c r="AB9" s="11"/>
      <c r="AC9" s="11"/>
      <c r="AD9" s="8">
        <v>15</v>
      </c>
      <c r="AE9" s="11">
        <v>58.8</v>
      </c>
      <c r="AF9" s="11">
        <v>51.4</v>
      </c>
      <c r="AG9" s="11">
        <f aca="true" t="shared" si="8" ref="AG9:AG23">AE9/AD9*100</f>
        <v>392</v>
      </c>
      <c r="AH9" s="11">
        <f aca="true" t="shared" si="9" ref="AH9:AH23">AE9/AF9*100</f>
        <v>114.39688715953307</v>
      </c>
      <c r="AI9" s="11">
        <f aca="true" t="shared" si="10" ref="AI9:AI23">AE9-AD9</f>
        <v>43.8</v>
      </c>
      <c r="AJ9" s="11" t="s">
        <v>38</v>
      </c>
      <c r="AK9" s="8">
        <v>27</v>
      </c>
      <c r="AL9" s="11"/>
      <c r="AM9" s="11"/>
      <c r="AN9" s="11"/>
      <c r="AO9" s="11"/>
      <c r="AP9" s="11">
        <f aca="true" t="shared" si="11" ref="AP9:AP24">AL9-AK9</f>
        <v>-27</v>
      </c>
      <c r="AQ9" s="11"/>
      <c r="AR9" s="11"/>
      <c r="AS9" s="8"/>
      <c r="AT9" s="17"/>
      <c r="AU9" s="7">
        <v>86</v>
      </c>
      <c r="AV9" s="17">
        <v>26.3</v>
      </c>
      <c r="AW9" s="48">
        <f aca="true" t="shared" si="12" ref="AW9:AW24">AV9/AU9*100</f>
        <v>30.58139534883721</v>
      </c>
      <c r="AX9" s="11"/>
      <c r="AY9" s="11"/>
      <c r="AZ9" s="11">
        <v>17.6</v>
      </c>
      <c r="BA9" s="11">
        <v>182.4</v>
      </c>
      <c r="BB9" s="8">
        <v>26</v>
      </c>
      <c r="BC9" s="11">
        <v>41.2</v>
      </c>
      <c r="BD9" s="11">
        <v>25.3</v>
      </c>
      <c r="BE9" s="11">
        <f aca="true" t="shared" si="13" ref="BE9:BE24">BC9/BB9*100</f>
        <v>158.46153846153848</v>
      </c>
      <c r="BF9" s="11"/>
      <c r="BG9" s="11">
        <f aca="true" t="shared" si="14" ref="BG9:BG24">BC9-BB9</f>
        <v>15.200000000000003</v>
      </c>
      <c r="BH9" s="11"/>
      <c r="BI9" s="11">
        <v>5359</v>
      </c>
      <c r="BJ9" s="11">
        <f aca="true" t="shared" si="15" ref="BJ9:BJ22">BB9+AY9+AD9+R9+J9+G9+B9+Z9+AB9+AK9+AS9+AU9</f>
        <v>653</v>
      </c>
      <c r="BK9" s="17">
        <f t="shared" si="3"/>
        <v>521.1</v>
      </c>
      <c r="BL9" s="17">
        <v>496</v>
      </c>
      <c r="BM9" s="11">
        <f aca="true" t="shared" si="16" ref="BM9:BM24">BK9-BJ9</f>
        <v>-131.89999999999998</v>
      </c>
      <c r="BN9" s="11">
        <f aca="true" t="shared" si="17" ref="BN9:BN24">BK9-BL9</f>
        <v>25.100000000000023</v>
      </c>
      <c r="BO9" s="49">
        <f aca="true" t="shared" si="18" ref="BO9:BO24">BK9/BJ9*100</f>
        <v>79.8009188361409</v>
      </c>
      <c r="BP9" s="48">
        <f aca="true" t="shared" si="19" ref="BP9:BP24">BK9/BI9*100</f>
        <v>9.723829072588169</v>
      </c>
      <c r="BQ9" s="11"/>
      <c r="BR9" s="11">
        <v>339.6</v>
      </c>
      <c r="BS9" s="8" t="s">
        <v>38</v>
      </c>
      <c r="BT9" s="83" t="s">
        <v>39</v>
      </c>
      <c r="BU9" s="83"/>
      <c r="BV9" s="83"/>
      <c r="BW9" s="83"/>
      <c r="BX9" s="3"/>
      <c r="BY9" s="3"/>
    </row>
    <row r="10" spans="1:77" ht="18" customHeight="1">
      <c r="A10" s="8" t="s">
        <v>40</v>
      </c>
      <c r="B10" s="11">
        <v>40</v>
      </c>
      <c r="C10" s="11">
        <v>58.3</v>
      </c>
      <c r="D10" s="11">
        <v>83.7</v>
      </c>
      <c r="E10" s="11">
        <f t="shared" si="4"/>
        <v>145.75</v>
      </c>
      <c r="F10" s="11">
        <f t="shared" si="0"/>
        <v>69.65352449223417</v>
      </c>
      <c r="G10" s="11"/>
      <c r="H10" s="11">
        <v>8.8</v>
      </c>
      <c r="I10" s="11"/>
      <c r="J10" s="8">
        <v>10</v>
      </c>
      <c r="K10" s="11">
        <v>7.4</v>
      </c>
      <c r="L10" s="11">
        <v>22.3</v>
      </c>
      <c r="M10" s="11">
        <f aca="true" t="shared" si="20" ref="M10:M24">K10-J10</f>
        <v>-2.5999999999999996</v>
      </c>
      <c r="N10" s="49">
        <f t="shared" si="5"/>
        <v>74</v>
      </c>
      <c r="O10" s="11">
        <f t="shared" si="1"/>
        <v>33.18385650224215</v>
      </c>
      <c r="P10" s="11">
        <v>224.7</v>
      </c>
      <c r="Q10" s="30">
        <v>58.9</v>
      </c>
      <c r="R10" s="8">
        <v>166</v>
      </c>
      <c r="S10" s="11">
        <v>128</v>
      </c>
      <c r="T10" s="11">
        <v>76.5</v>
      </c>
      <c r="U10" s="11">
        <f t="shared" si="6"/>
        <v>-38</v>
      </c>
      <c r="V10" s="49">
        <f t="shared" si="2"/>
        <v>77.10843373493977</v>
      </c>
      <c r="W10" s="11">
        <f t="shared" si="7"/>
        <v>167.3202614379085</v>
      </c>
      <c r="X10" s="11">
        <v>1851</v>
      </c>
      <c r="Y10" s="35">
        <v>344.7</v>
      </c>
      <c r="Z10" s="8">
        <v>2</v>
      </c>
      <c r="AA10" s="11">
        <v>0.4</v>
      </c>
      <c r="AB10" s="11"/>
      <c r="AC10" s="11"/>
      <c r="AD10" s="8">
        <v>30</v>
      </c>
      <c r="AE10" s="11">
        <v>38.7</v>
      </c>
      <c r="AF10" s="11">
        <v>32.5</v>
      </c>
      <c r="AG10" s="11">
        <f t="shared" si="8"/>
        <v>129</v>
      </c>
      <c r="AH10" s="11">
        <f t="shared" si="9"/>
        <v>119.07692307692308</v>
      </c>
      <c r="AI10" s="11">
        <f t="shared" si="10"/>
        <v>8.700000000000003</v>
      </c>
      <c r="AJ10" s="11" t="s">
        <v>40</v>
      </c>
      <c r="AK10" s="8"/>
      <c r="AL10" s="11"/>
      <c r="AM10" s="11"/>
      <c r="AN10" s="11"/>
      <c r="AO10" s="11"/>
      <c r="AP10" s="11">
        <f t="shared" si="11"/>
        <v>0</v>
      </c>
      <c r="AQ10" s="11"/>
      <c r="AR10" s="11"/>
      <c r="AS10" s="8"/>
      <c r="AT10" s="17"/>
      <c r="AU10" s="7">
        <v>50</v>
      </c>
      <c r="AV10" s="17">
        <v>21.7</v>
      </c>
      <c r="AW10" s="48">
        <f t="shared" si="12"/>
        <v>43.4</v>
      </c>
      <c r="AX10" s="11"/>
      <c r="AY10" s="11"/>
      <c r="AZ10" s="11">
        <v>3.7</v>
      </c>
      <c r="BA10" s="11"/>
      <c r="BB10" s="11">
        <v>7.5</v>
      </c>
      <c r="BC10" s="11"/>
      <c r="BD10" s="11"/>
      <c r="BE10" s="11">
        <f t="shared" si="13"/>
        <v>0</v>
      </c>
      <c r="BF10" s="11">
        <v>0</v>
      </c>
      <c r="BG10" s="11">
        <f t="shared" si="14"/>
        <v>-7.5</v>
      </c>
      <c r="BH10" s="11"/>
      <c r="BI10" s="11">
        <v>3281</v>
      </c>
      <c r="BJ10" s="11">
        <f t="shared" si="15"/>
        <v>305.5</v>
      </c>
      <c r="BK10" s="17">
        <f t="shared" si="3"/>
        <v>267</v>
      </c>
      <c r="BL10" s="17">
        <v>271</v>
      </c>
      <c r="BM10" s="11">
        <f t="shared" si="16"/>
        <v>-38.5</v>
      </c>
      <c r="BN10" s="11">
        <f t="shared" si="17"/>
        <v>-4</v>
      </c>
      <c r="BO10" s="49">
        <v>3</v>
      </c>
      <c r="BP10" s="48">
        <f t="shared" si="19"/>
        <v>8.137762877171593</v>
      </c>
      <c r="BQ10" s="11"/>
      <c r="BR10" s="11">
        <v>337.5</v>
      </c>
      <c r="BS10" s="8" t="s">
        <v>40</v>
      </c>
      <c r="BT10" s="83" t="s">
        <v>41</v>
      </c>
      <c r="BU10" s="83"/>
      <c r="BV10" s="83"/>
      <c r="BW10" s="83"/>
      <c r="BX10" s="3"/>
      <c r="BY10" s="3"/>
    </row>
    <row r="11" spans="1:77" ht="18" customHeight="1">
      <c r="A11" s="8" t="s">
        <v>42</v>
      </c>
      <c r="B11" s="11">
        <v>42</v>
      </c>
      <c r="C11" s="11">
        <v>69.8</v>
      </c>
      <c r="D11" s="11">
        <v>72.5</v>
      </c>
      <c r="E11" s="11">
        <f t="shared" si="4"/>
        <v>166.19047619047618</v>
      </c>
      <c r="F11" s="11">
        <f t="shared" si="0"/>
        <v>96.27586206896551</v>
      </c>
      <c r="G11" s="11"/>
      <c r="H11" s="11">
        <v>3.3</v>
      </c>
      <c r="I11" s="11"/>
      <c r="J11" s="11"/>
      <c r="K11" s="11">
        <v>0.3</v>
      </c>
      <c r="L11" s="11">
        <v>2.3</v>
      </c>
      <c r="M11" s="11">
        <f t="shared" si="20"/>
        <v>0.3</v>
      </c>
      <c r="N11" s="11"/>
      <c r="O11" s="11">
        <f t="shared" si="1"/>
        <v>13.043478260869565</v>
      </c>
      <c r="P11" s="11">
        <v>47.9</v>
      </c>
      <c r="Q11" s="31">
        <v>14</v>
      </c>
      <c r="R11" s="8">
        <v>12</v>
      </c>
      <c r="S11" s="11">
        <v>12.5</v>
      </c>
      <c r="T11" s="11">
        <v>7.7</v>
      </c>
      <c r="U11" s="11">
        <f t="shared" si="6"/>
        <v>0.5</v>
      </c>
      <c r="V11" s="11">
        <f t="shared" si="2"/>
        <v>104.16666666666667</v>
      </c>
      <c r="W11" s="11">
        <f t="shared" si="7"/>
        <v>162.33766233766232</v>
      </c>
      <c r="X11" s="11">
        <v>440.3</v>
      </c>
      <c r="Y11" s="35">
        <v>21.9</v>
      </c>
      <c r="Z11" s="8"/>
      <c r="AA11" s="11">
        <v>0.8</v>
      </c>
      <c r="AB11" s="11"/>
      <c r="AC11" s="11"/>
      <c r="AD11" s="8">
        <v>45</v>
      </c>
      <c r="AE11" s="11">
        <v>64.7</v>
      </c>
      <c r="AF11" s="11">
        <v>44.4</v>
      </c>
      <c r="AG11" s="11">
        <f t="shared" si="8"/>
        <v>143.77777777777777</v>
      </c>
      <c r="AH11" s="11">
        <f t="shared" si="9"/>
        <v>145.72072072072072</v>
      </c>
      <c r="AI11" s="11">
        <f t="shared" si="10"/>
        <v>19.700000000000003</v>
      </c>
      <c r="AJ11" s="11" t="s">
        <v>42</v>
      </c>
      <c r="AK11" s="11">
        <v>5.7</v>
      </c>
      <c r="AL11" s="11">
        <v>4.5</v>
      </c>
      <c r="AM11" s="11"/>
      <c r="AN11" s="11"/>
      <c r="AO11" s="11"/>
      <c r="AP11" s="11">
        <f t="shared" si="11"/>
        <v>-1.2000000000000002</v>
      </c>
      <c r="AQ11" s="11"/>
      <c r="AR11" s="11"/>
      <c r="AS11" s="8"/>
      <c r="AT11" s="17"/>
      <c r="AU11" s="17">
        <v>10.2</v>
      </c>
      <c r="AV11" s="17">
        <v>1.4</v>
      </c>
      <c r="AW11" s="48">
        <f t="shared" si="12"/>
        <v>13.725490196078432</v>
      </c>
      <c r="AX11" s="11"/>
      <c r="AY11" s="11"/>
      <c r="AZ11" s="11"/>
      <c r="BA11" s="11"/>
      <c r="BB11" s="8">
        <v>10</v>
      </c>
      <c r="BC11" s="11">
        <v>1.7</v>
      </c>
      <c r="BD11" s="11">
        <v>6.5</v>
      </c>
      <c r="BE11" s="11">
        <f t="shared" si="13"/>
        <v>17</v>
      </c>
      <c r="BF11" s="11">
        <f>BC11/BD11*100</f>
        <v>26.153846153846157</v>
      </c>
      <c r="BG11" s="11">
        <f t="shared" si="14"/>
        <v>-8.3</v>
      </c>
      <c r="BH11" s="11"/>
      <c r="BI11" s="11">
        <v>1166</v>
      </c>
      <c r="BJ11" s="11">
        <f t="shared" si="15"/>
        <v>124.9</v>
      </c>
      <c r="BK11" s="17">
        <f t="shared" si="3"/>
        <v>159</v>
      </c>
      <c r="BL11" s="17">
        <v>157</v>
      </c>
      <c r="BM11" s="11">
        <f t="shared" si="16"/>
        <v>34.099999999999994</v>
      </c>
      <c r="BN11" s="11">
        <f t="shared" si="17"/>
        <v>2</v>
      </c>
      <c r="BO11" s="11">
        <v>2</v>
      </c>
      <c r="BP11" s="48">
        <f t="shared" si="19"/>
        <v>13.636363636363635</v>
      </c>
      <c r="BQ11" s="11"/>
      <c r="BR11" s="11">
        <v>240.9</v>
      </c>
      <c r="BS11" s="8" t="s">
        <v>42</v>
      </c>
      <c r="BT11" s="84" t="s">
        <v>43</v>
      </c>
      <c r="BU11" s="84"/>
      <c r="BV11" s="84"/>
      <c r="BW11" s="84"/>
      <c r="BX11" s="3"/>
      <c r="BY11" s="3"/>
    </row>
    <row r="12" spans="1:77" ht="18" customHeight="1">
      <c r="A12" s="8" t="s">
        <v>44</v>
      </c>
      <c r="B12" s="11">
        <v>25</v>
      </c>
      <c r="C12" s="11">
        <v>23.9</v>
      </c>
      <c r="D12" s="11">
        <v>21.4</v>
      </c>
      <c r="E12" s="11">
        <f t="shared" si="4"/>
        <v>95.6</v>
      </c>
      <c r="F12" s="11">
        <f t="shared" si="0"/>
        <v>111.68224299065422</v>
      </c>
      <c r="G12" s="11"/>
      <c r="H12" s="11"/>
      <c r="I12" s="11"/>
      <c r="J12" s="8">
        <v>2</v>
      </c>
      <c r="K12" s="11">
        <v>1.9</v>
      </c>
      <c r="L12" s="11">
        <v>10</v>
      </c>
      <c r="M12" s="11">
        <f t="shared" si="20"/>
        <v>-0.10000000000000009</v>
      </c>
      <c r="N12" s="11">
        <f t="shared" si="5"/>
        <v>95</v>
      </c>
      <c r="O12" s="11">
        <f t="shared" si="1"/>
        <v>19</v>
      </c>
      <c r="P12" s="11">
        <v>114.8</v>
      </c>
      <c r="Q12" s="31">
        <v>6.3</v>
      </c>
      <c r="R12" s="8">
        <v>12</v>
      </c>
      <c r="S12" s="11">
        <v>11.9</v>
      </c>
      <c r="T12" s="11">
        <v>41.8</v>
      </c>
      <c r="U12" s="11">
        <f t="shared" si="6"/>
        <v>-0.09999999999999964</v>
      </c>
      <c r="V12" s="11">
        <f t="shared" si="2"/>
        <v>99.16666666666667</v>
      </c>
      <c r="W12" s="11">
        <f t="shared" si="7"/>
        <v>28.468899521531103</v>
      </c>
      <c r="X12" s="11">
        <v>512.5</v>
      </c>
      <c r="Y12" s="35">
        <v>25</v>
      </c>
      <c r="Z12" s="8">
        <v>2</v>
      </c>
      <c r="AA12" s="11">
        <v>0.9</v>
      </c>
      <c r="AB12" s="11"/>
      <c r="AC12" s="11"/>
      <c r="AD12" s="8">
        <v>40</v>
      </c>
      <c r="AE12" s="11">
        <v>67.1</v>
      </c>
      <c r="AF12" s="11">
        <v>13.5</v>
      </c>
      <c r="AG12" s="11">
        <f t="shared" si="8"/>
        <v>167.74999999999997</v>
      </c>
      <c r="AH12" s="11">
        <f t="shared" si="9"/>
        <v>497.037037037037</v>
      </c>
      <c r="AI12" s="11">
        <f t="shared" si="10"/>
        <v>27.099999999999994</v>
      </c>
      <c r="AJ12" s="11" t="s">
        <v>44</v>
      </c>
      <c r="AK12" s="8"/>
      <c r="AL12" s="11"/>
      <c r="AM12" s="11"/>
      <c r="AN12" s="11"/>
      <c r="AO12" s="11"/>
      <c r="AP12" s="11">
        <f t="shared" si="11"/>
        <v>0</v>
      </c>
      <c r="AQ12" s="11"/>
      <c r="AR12" s="11"/>
      <c r="AS12" s="8"/>
      <c r="AT12" s="17"/>
      <c r="AU12" s="7">
        <v>60</v>
      </c>
      <c r="AV12" s="17">
        <v>56.4</v>
      </c>
      <c r="AW12" s="48">
        <f t="shared" si="12"/>
        <v>94</v>
      </c>
      <c r="AX12" s="11"/>
      <c r="AY12" s="11"/>
      <c r="AZ12" s="11">
        <v>4</v>
      </c>
      <c r="BA12" s="11"/>
      <c r="BB12" s="8">
        <v>15</v>
      </c>
      <c r="BC12" s="11">
        <v>17.9</v>
      </c>
      <c r="BD12" s="11">
        <v>14.5</v>
      </c>
      <c r="BE12" s="11">
        <f t="shared" si="13"/>
        <v>119.33333333333331</v>
      </c>
      <c r="BF12" s="11">
        <f>BC12/BD12*100</f>
        <v>123.44827586206894</v>
      </c>
      <c r="BG12" s="11">
        <f t="shared" si="14"/>
        <v>2.8999999999999986</v>
      </c>
      <c r="BH12" s="11"/>
      <c r="BI12" s="11">
        <v>1409</v>
      </c>
      <c r="BJ12" s="11">
        <f t="shared" si="15"/>
        <v>156</v>
      </c>
      <c r="BK12" s="17">
        <f t="shared" si="3"/>
        <v>184</v>
      </c>
      <c r="BL12" s="17">
        <v>169</v>
      </c>
      <c r="BM12" s="11">
        <f t="shared" si="16"/>
        <v>28</v>
      </c>
      <c r="BN12" s="11">
        <f t="shared" si="17"/>
        <v>15</v>
      </c>
      <c r="BO12" s="11">
        <f t="shared" si="18"/>
        <v>117.94871794871796</v>
      </c>
      <c r="BP12" s="48">
        <f t="shared" si="19"/>
        <v>13.058907026259758</v>
      </c>
      <c r="BQ12" s="11"/>
      <c r="BR12" s="11">
        <v>398</v>
      </c>
      <c r="BS12" s="8" t="s">
        <v>44</v>
      </c>
      <c r="BT12" s="83" t="s">
        <v>45</v>
      </c>
      <c r="BU12" s="83"/>
      <c r="BV12" s="83"/>
      <c r="BW12" s="83"/>
      <c r="BX12" s="3"/>
      <c r="BY12" s="3"/>
    </row>
    <row r="13" spans="1:77" ht="18" customHeight="1">
      <c r="A13" s="8" t="s">
        <v>46</v>
      </c>
      <c r="B13" s="8">
        <v>25</v>
      </c>
      <c r="C13" s="11">
        <v>12.1</v>
      </c>
      <c r="D13" s="11">
        <v>15.3</v>
      </c>
      <c r="E13" s="49">
        <f t="shared" si="4"/>
        <v>48.4</v>
      </c>
      <c r="F13" s="11">
        <f t="shared" si="0"/>
        <v>79.08496732026144</v>
      </c>
      <c r="G13" s="11"/>
      <c r="H13" s="11">
        <v>0.9</v>
      </c>
      <c r="I13" s="11"/>
      <c r="J13" s="8">
        <v>15</v>
      </c>
      <c r="K13" s="11">
        <v>14.4</v>
      </c>
      <c r="L13" s="11">
        <v>8.2</v>
      </c>
      <c r="M13" s="11">
        <f t="shared" si="20"/>
        <v>-0.5999999999999996</v>
      </c>
      <c r="N13" s="11">
        <f t="shared" si="5"/>
        <v>96.00000000000001</v>
      </c>
      <c r="O13" s="11">
        <f t="shared" si="1"/>
        <v>175.609756097561</v>
      </c>
      <c r="P13" s="11">
        <v>185.7</v>
      </c>
      <c r="Q13" s="32">
        <v>33.2</v>
      </c>
      <c r="R13" s="11">
        <v>90</v>
      </c>
      <c r="S13" s="11">
        <v>78</v>
      </c>
      <c r="T13" s="11">
        <v>35.1</v>
      </c>
      <c r="U13" s="11">
        <f t="shared" si="6"/>
        <v>-12</v>
      </c>
      <c r="V13" s="49">
        <f t="shared" si="2"/>
        <v>86.66666666666667</v>
      </c>
      <c r="W13" s="11">
        <f t="shared" si="7"/>
        <v>222.22222222222223</v>
      </c>
      <c r="X13" s="11">
        <v>711.9</v>
      </c>
      <c r="Y13" s="35">
        <v>216.7</v>
      </c>
      <c r="Z13" s="8">
        <v>5</v>
      </c>
      <c r="AA13" s="11">
        <v>5.3</v>
      </c>
      <c r="AB13" s="11"/>
      <c r="AC13" s="11"/>
      <c r="AD13" s="8">
        <v>28</v>
      </c>
      <c r="AE13" s="11">
        <v>70.3</v>
      </c>
      <c r="AF13" s="11">
        <v>77.4</v>
      </c>
      <c r="AG13" s="11">
        <f t="shared" si="8"/>
        <v>251.07142857142856</v>
      </c>
      <c r="AH13" s="11">
        <f t="shared" si="9"/>
        <v>90.8268733850129</v>
      </c>
      <c r="AI13" s="11">
        <f t="shared" si="10"/>
        <v>42.3</v>
      </c>
      <c r="AJ13" s="11" t="s">
        <v>46</v>
      </c>
      <c r="AK13" s="8">
        <v>0</v>
      </c>
      <c r="AL13" s="11"/>
      <c r="AM13" s="11"/>
      <c r="AN13" s="11"/>
      <c r="AO13" s="11"/>
      <c r="AP13" s="11">
        <f t="shared" si="11"/>
        <v>0</v>
      </c>
      <c r="AQ13" s="11"/>
      <c r="AR13" s="11"/>
      <c r="AS13" s="8"/>
      <c r="AT13" s="17"/>
      <c r="AU13" s="7">
        <v>25</v>
      </c>
      <c r="AV13" s="17">
        <v>7.3</v>
      </c>
      <c r="AW13" s="48">
        <f t="shared" si="12"/>
        <v>29.2</v>
      </c>
      <c r="AX13" s="11"/>
      <c r="AY13" s="11"/>
      <c r="AZ13" s="11"/>
      <c r="BA13" s="11"/>
      <c r="BB13" s="8">
        <v>6</v>
      </c>
      <c r="BC13" s="11">
        <v>3.1</v>
      </c>
      <c r="BD13" s="11">
        <v>4.7</v>
      </c>
      <c r="BE13" s="11">
        <f t="shared" si="13"/>
        <v>51.66666666666667</v>
      </c>
      <c r="BF13" s="11">
        <v>0</v>
      </c>
      <c r="BG13" s="11">
        <f t="shared" si="14"/>
        <v>-2.9</v>
      </c>
      <c r="BH13" s="11"/>
      <c r="BI13" s="11">
        <v>2550</v>
      </c>
      <c r="BJ13" s="11">
        <f t="shared" si="15"/>
        <v>194</v>
      </c>
      <c r="BK13" s="17">
        <f t="shared" si="3"/>
        <v>191.4</v>
      </c>
      <c r="BL13" s="17">
        <v>181</v>
      </c>
      <c r="BM13" s="11">
        <f t="shared" si="16"/>
        <v>-2.5999999999999943</v>
      </c>
      <c r="BN13" s="11">
        <f t="shared" si="17"/>
        <v>10.400000000000006</v>
      </c>
      <c r="BO13" s="11">
        <f t="shared" si="18"/>
        <v>98.65979381443299</v>
      </c>
      <c r="BP13" s="48">
        <f t="shared" si="19"/>
        <v>7.5058823529411764</v>
      </c>
      <c r="BQ13" s="11"/>
      <c r="BR13" s="11">
        <v>161</v>
      </c>
      <c r="BS13" s="8" t="s">
        <v>46</v>
      </c>
      <c r="BT13" s="83" t="s">
        <v>47</v>
      </c>
      <c r="BU13" s="83"/>
      <c r="BV13" s="83"/>
      <c r="BW13" s="83"/>
      <c r="BX13" s="3"/>
      <c r="BY13" s="3"/>
    </row>
    <row r="14" spans="1:77" ht="18" customHeight="1">
      <c r="A14" s="8" t="s">
        <v>48</v>
      </c>
      <c r="B14" s="11">
        <v>30</v>
      </c>
      <c r="C14" s="11">
        <v>36.7</v>
      </c>
      <c r="D14" s="11">
        <v>57.5</v>
      </c>
      <c r="E14" s="11">
        <f t="shared" si="4"/>
        <v>122.33333333333334</v>
      </c>
      <c r="F14" s="11">
        <f t="shared" si="0"/>
        <v>63.82608695652174</v>
      </c>
      <c r="G14" s="11"/>
      <c r="H14" s="11">
        <v>68.2</v>
      </c>
      <c r="I14" s="11"/>
      <c r="J14" s="8">
        <v>10</v>
      </c>
      <c r="K14" s="11">
        <v>6.8</v>
      </c>
      <c r="L14" s="11">
        <v>13.1</v>
      </c>
      <c r="M14" s="11">
        <f t="shared" si="20"/>
        <v>-3.2</v>
      </c>
      <c r="N14" s="49">
        <f t="shared" si="5"/>
        <v>68</v>
      </c>
      <c r="O14" s="11">
        <f t="shared" si="1"/>
        <v>51.908396946564885</v>
      </c>
      <c r="P14" s="11">
        <v>268.2</v>
      </c>
      <c r="Q14" s="33">
        <v>16.2</v>
      </c>
      <c r="R14" s="11">
        <v>95</v>
      </c>
      <c r="S14" s="11">
        <v>22.8</v>
      </c>
      <c r="T14" s="11">
        <v>15.1</v>
      </c>
      <c r="U14" s="11">
        <f t="shared" si="6"/>
        <v>-72.2</v>
      </c>
      <c r="V14" s="49">
        <f t="shared" si="2"/>
        <v>24.000000000000004</v>
      </c>
      <c r="W14" s="11">
        <f t="shared" si="7"/>
        <v>150.99337748344374</v>
      </c>
      <c r="X14" s="11">
        <v>916.4</v>
      </c>
      <c r="Y14" s="35">
        <v>223.4</v>
      </c>
      <c r="Z14" s="11">
        <v>1</v>
      </c>
      <c r="AA14" s="11">
        <v>1.5</v>
      </c>
      <c r="AB14" s="11"/>
      <c r="AC14" s="11"/>
      <c r="AD14" s="11">
        <v>8</v>
      </c>
      <c r="AE14" s="11">
        <v>6.3</v>
      </c>
      <c r="AF14" s="11">
        <v>5.2</v>
      </c>
      <c r="AG14" s="49">
        <f t="shared" si="8"/>
        <v>78.75</v>
      </c>
      <c r="AH14" s="11">
        <f t="shared" si="9"/>
        <v>121.15384615384615</v>
      </c>
      <c r="AI14" s="11">
        <f t="shared" si="10"/>
        <v>-1.7000000000000002</v>
      </c>
      <c r="AJ14" s="11" t="s">
        <v>48</v>
      </c>
      <c r="AK14" s="11">
        <v>0</v>
      </c>
      <c r="AL14" s="11"/>
      <c r="AM14" s="11"/>
      <c r="AN14" s="11"/>
      <c r="AO14" s="11"/>
      <c r="AP14" s="11">
        <f t="shared" si="11"/>
        <v>0</v>
      </c>
      <c r="AQ14" s="11"/>
      <c r="AR14" s="11"/>
      <c r="AS14" s="8"/>
      <c r="AT14" s="17"/>
      <c r="AU14" s="7">
        <v>45</v>
      </c>
      <c r="AV14" s="17">
        <v>28.4</v>
      </c>
      <c r="AW14" s="48">
        <f t="shared" si="12"/>
        <v>63.11111111111111</v>
      </c>
      <c r="AX14" s="11"/>
      <c r="AY14" s="11"/>
      <c r="AZ14" s="11">
        <v>148.3</v>
      </c>
      <c r="BA14" s="11">
        <v>13.6</v>
      </c>
      <c r="BB14" s="11">
        <v>10</v>
      </c>
      <c r="BC14" s="11">
        <v>63.4</v>
      </c>
      <c r="BD14" s="11">
        <v>7.6</v>
      </c>
      <c r="BE14" s="11">
        <f t="shared" si="13"/>
        <v>634</v>
      </c>
      <c r="BF14" s="11">
        <v>0</v>
      </c>
      <c r="BG14" s="11">
        <f t="shared" si="14"/>
        <v>53.4</v>
      </c>
      <c r="BH14" s="11"/>
      <c r="BI14" s="11">
        <v>1946</v>
      </c>
      <c r="BJ14" s="11">
        <f t="shared" si="15"/>
        <v>199</v>
      </c>
      <c r="BK14" s="17">
        <f t="shared" si="3"/>
        <v>382.4</v>
      </c>
      <c r="BL14" s="17">
        <v>233.5</v>
      </c>
      <c r="BM14" s="11">
        <f t="shared" si="16"/>
        <v>183.39999999999998</v>
      </c>
      <c r="BN14" s="11">
        <f t="shared" si="17"/>
        <v>148.89999999999998</v>
      </c>
      <c r="BO14" s="11">
        <f t="shared" si="18"/>
        <v>192.1608040201005</v>
      </c>
      <c r="BP14" s="48">
        <f t="shared" si="19"/>
        <v>19.650565262076054</v>
      </c>
      <c r="BQ14" s="11"/>
      <c r="BR14" s="11">
        <v>278.4</v>
      </c>
      <c r="BS14" s="8" t="s">
        <v>48</v>
      </c>
      <c r="BT14" s="83" t="s">
        <v>49</v>
      </c>
      <c r="BU14" s="83"/>
      <c r="BV14" s="83"/>
      <c r="BW14" s="83"/>
      <c r="BX14" s="3"/>
      <c r="BY14" s="3"/>
    </row>
    <row r="15" spans="1:77" ht="18" customHeight="1">
      <c r="A15" s="8" t="s">
        <v>50</v>
      </c>
      <c r="B15" s="8">
        <v>30</v>
      </c>
      <c r="C15" s="11">
        <v>36</v>
      </c>
      <c r="D15" s="11">
        <v>39.6</v>
      </c>
      <c r="E15" s="11">
        <f t="shared" si="4"/>
        <v>120</v>
      </c>
      <c r="F15" s="11">
        <f t="shared" si="0"/>
        <v>90.9090909090909</v>
      </c>
      <c r="G15" s="11">
        <v>0</v>
      </c>
      <c r="H15" s="11"/>
      <c r="I15" s="11"/>
      <c r="J15" s="8">
        <v>10</v>
      </c>
      <c r="K15" s="11">
        <v>2.7</v>
      </c>
      <c r="L15" s="11">
        <v>0.1</v>
      </c>
      <c r="M15" s="11">
        <f t="shared" si="20"/>
        <v>-7.3</v>
      </c>
      <c r="N15" s="49">
        <f t="shared" si="5"/>
        <v>27</v>
      </c>
      <c r="O15" s="11"/>
      <c r="P15" s="11">
        <v>146.1</v>
      </c>
      <c r="Q15" s="31">
        <v>40.3</v>
      </c>
      <c r="R15" s="11">
        <v>129</v>
      </c>
      <c r="S15" s="11">
        <v>121.5</v>
      </c>
      <c r="T15" s="11">
        <v>117.9</v>
      </c>
      <c r="U15" s="11">
        <f t="shared" si="6"/>
        <v>-7.5</v>
      </c>
      <c r="V15" s="49">
        <f t="shared" si="2"/>
        <v>94.18604651162791</v>
      </c>
      <c r="W15" s="11">
        <f t="shared" si="7"/>
        <v>103.05343511450383</v>
      </c>
      <c r="X15" s="11">
        <v>709.1</v>
      </c>
      <c r="Y15" s="35">
        <v>307.6</v>
      </c>
      <c r="Z15" s="11">
        <v>0</v>
      </c>
      <c r="AA15" s="11">
        <v>0.6</v>
      </c>
      <c r="AB15" s="11"/>
      <c r="AC15" s="11"/>
      <c r="AD15" s="8">
        <v>6</v>
      </c>
      <c r="AE15" s="11">
        <v>8.7</v>
      </c>
      <c r="AF15" s="11">
        <v>2.7</v>
      </c>
      <c r="AG15" s="11">
        <f t="shared" si="8"/>
        <v>145</v>
      </c>
      <c r="AH15" s="11">
        <f t="shared" si="9"/>
        <v>322.2222222222222</v>
      </c>
      <c r="AI15" s="11">
        <f t="shared" si="10"/>
        <v>2.6999999999999993</v>
      </c>
      <c r="AJ15" s="11" t="s">
        <v>50</v>
      </c>
      <c r="AK15" s="8">
        <v>0</v>
      </c>
      <c r="AL15" s="11"/>
      <c r="AM15" s="11"/>
      <c r="AN15" s="11"/>
      <c r="AO15" s="11"/>
      <c r="AP15" s="11">
        <f t="shared" si="11"/>
        <v>0</v>
      </c>
      <c r="AQ15" s="11"/>
      <c r="AR15" s="11"/>
      <c r="AS15" s="8"/>
      <c r="AT15" s="17"/>
      <c r="AU15" s="7">
        <v>71</v>
      </c>
      <c r="AV15" s="17">
        <v>82</v>
      </c>
      <c r="AW15" s="17">
        <f t="shared" si="12"/>
        <v>115.49295774647888</v>
      </c>
      <c r="AX15" s="11"/>
      <c r="AY15" s="11"/>
      <c r="AZ15" s="11">
        <v>9.7</v>
      </c>
      <c r="BA15" s="11"/>
      <c r="BB15" s="8"/>
      <c r="BC15" s="11">
        <v>5.9</v>
      </c>
      <c r="BD15" s="11"/>
      <c r="BE15" s="11"/>
      <c r="BF15" s="11"/>
      <c r="BG15" s="11">
        <f t="shared" si="14"/>
        <v>5.9</v>
      </c>
      <c r="BH15" s="11"/>
      <c r="BI15" s="11">
        <v>1629</v>
      </c>
      <c r="BJ15" s="11">
        <f t="shared" si="15"/>
        <v>246</v>
      </c>
      <c r="BK15" s="17">
        <f t="shared" si="3"/>
        <v>267.09999999999997</v>
      </c>
      <c r="BL15" s="17">
        <v>209</v>
      </c>
      <c r="BM15" s="11">
        <f t="shared" si="16"/>
        <v>21.099999999999966</v>
      </c>
      <c r="BN15" s="11">
        <f t="shared" si="17"/>
        <v>58.099999999999966</v>
      </c>
      <c r="BO15" s="49">
        <f t="shared" si="18"/>
        <v>108.57723577235771</v>
      </c>
      <c r="BP15" s="48">
        <f t="shared" si="19"/>
        <v>16.396562308164516</v>
      </c>
      <c r="BQ15" s="11"/>
      <c r="BR15" s="11">
        <v>313.2</v>
      </c>
      <c r="BS15" s="8" t="s">
        <v>50</v>
      </c>
      <c r="BT15" s="85" t="s">
        <v>51</v>
      </c>
      <c r="BU15" s="86"/>
      <c r="BV15" s="86"/>
      <c r="BW15" s="87"/>
      <c r="BX15" s="3"/>
      <c r="BY15" s="3"/>
    </row>
    <row r="16" spans="1:77" ht="17.25" customHeight="1">
      <c r="A16" s="8" t="s">
        <v>52</v>
      </c>
      <c r="B16" s="11">
        <v>60</v>
      </c>
      <c r="C16" s="11">
        <v>64.8</v>
      </c>
      <c r="D16" s="11">
        <v>101.8</v>
      </c>
      <c r="E16" s="11">
        <f t="shared" si="4"/>
        <v>107.99999999999999</v>
      </c>
      <c r="F16" s="11">
        <f t="shared" si="0"/>
        <v>63.654223968565816</v>
      </c>
      <c r="G16" s="11"/>
      <c r="H16" s="11"/>
      <c r="I16" s="11"/>
      <c r="J16" s="8">
        <v>10</v>
      </c>
      <c r="K16" s="11">
        <v>7</v>
      </c>
      <c r="L16" s="11">
        <v>9.4</v>
      </c>
      <c r="M16" s="11">
        <f t="shared" si="20"/>
        <v>-3</v>
      </c>
      <c r="N16" s="49">
        <f t="shared" si="5"/>
        <v>70</v>
      </c>
      <c r="O16" s="11">
        <v>100</v>
      </c>
      <c r="P16" s="11">
        <v>127</v>
      </c>
      <c r="Q16" s="31">
        <v>15</v>
      </c>
      <c r="R16" s="8">
        <v>52</v>
      </c>
      <c r="S16" s="11">
        <v>31.4</v>
      </c>
      <c r="T16" s="11">
        <v>16.8</v>
      </c>
      <c r="U16" s="11">
        <f t="shared" si="6"/>
        <v>-20.6</v>
      </c>
      <c r="V16" s="49">
        <f t="shared" si="2"/>
        <v>60.38461538461538</v>
      </c>
      <c r="W16" s="11">
        <f t="shared" si="7"/>
        <v>186.9047619047619</v>
      </c>
      <c r="X16" s="11">
        <v>632.9</v>
      </c>
      <c r="Y16" s="35">
        <v>76</v>
      </c>
      <c r="Z16" s="8">
        <v>0</v>
      </c>
      <c r="AA16" s="11">
        <v>2.8</v>
      </c>
      <c r="AB16" s="11"/>
      <c r="AC16" s="11"/>
      <c r="AD16" s="8">
        <v>50</v>
      </c>
      <c r="AE16" s="11">
        <v>71.1</v>
      </c>
      <c r="AF16" s="11">
        <v>28.4</v>
      </c>
      <c r="AG16" s="11">
        <f t="shared" si="8"/>
        <v>142.2</v>
      </c>
      <c r="AH16" s="11">
        <f t="shared" si="9"/>
        <v>250.35211267605635</v>
      </c>
      <c r="AI16" s="11">
        <f t="shared" si="10"/>
        <v>21.099999999999994</v>
      </c>
      <c r="AJ16" s="11" t="s">
        <v>52</v>
      </c>
      <c r="AK16" s="11">
        <v>37.5</v>
      </c>
      <c r="AL16" s="11">
        <v>162</v>
      </c>
      <c r="AM16" s="11">
        <v>164</v>
      </c>
      <c r="AN16" s="11">
        <f aca="true" t="shared" si="21" ref="AN16:AN24">AL16/AK16*100</f>
        <v>432</v>
      </c>
      <c r="AO16" s="11"/>
      <c r="AP16" s="11">
        <f t="shared" si="11"/>
        <v>124.5</v>
      </c>
      <c r="AQ16" s="11"/>
      <c r="AR16" s="11"/>
      <c r="AS16" s="11">
        <v>3.6</v>
      </c>
      <c r="AT16" s="17">
        <v>3.6</v>
      </c>
      <c r="AU16" s="7">
        <v>5</v>
      </c>
      <c r="AV16" s="17">
        <v>5.4</v>
      </c>
      <c r="AW16" s="17">
        <f t="shared" si="12"/>
        <v>108</v>
      </c>
      <c r="AX16" s="11"/>
      <c r="AY16" s="11"/>
      <c r="AZ16" s="11">
        <v>7.3</v>
      </c>
      <c r="BA16" s="11">
        <v>300</v>
      </c>
      <c r="BB16" s="8">
        <v>4</v>
      </c>
      <c r="BC16" s="11">
        <v>4</v>
      </c>
      <c r="BD16" s="11"/>
      <c r="BE16" s="11">
        <f t="shared" si="13"/>
        <v>100</v>
      </c>
      <c r="BF16" s="11">
        <v>0</v>
      </c>
      <c r="BG16" s="11">
        <f t="shared" si="14"/>
        <v>0</v>
      </c>
      <c r="BH16" s="11"/>
      <c r="BI16" s="11">
        <v>1807</v>
      </c>
      <c r="BJ16" s="11">
        <f t="shared" si="15"/>
        <v>222.1</v>
      </c>
      <c r="BK16" s="17">
        <f t="shared" si="3"/>
        <v>359.40000000000003</v>
      </c>
      <c r="BL16" s="17">
        <v>627</v>
      </c>
      <c r="BM16" s="11">
        <f t="shared" si="16"/>
        <v>137.30000000000004</v>
      </c>
      <c r="BN16" s="11">
        <f t="shared" si="17"/>
        <v>-267.59999999999997</v>
      </c>
      <c r="BO16" s="11">
        <f t="shared" si="18"/>
        <v>161.81900045024767</v>
      </c>
      <c r="BP16" s="48">
        <f t="shared" si="19"/>
        <v>19.889319313779747</v>
      </c>
      <c r="BQ16" s="11"/>
      <c r="BR16" s="11">
        <v>315.4</v>
      </c>
      <c r="BS16" s="8" t="s">
        <v>52</v>
      </c>
      <c r="BT16" s="83" t="s">
        <v>53</v>
      </c>
      <c r="BU16" s="83"/>
      <c r="BV16" s="83"/>
      <c r="BW16" s="83"/>
      <c r="BX16" s="3"/>
      <c r="BY16" s="3"/>
    </row>
    <row r="17" spans="1:77" ht="18" customHeight="1">
      <c r="A17" s="8" t="s">
        <v>54</v>
      </c>
      <c r="B17" s="8">
        <v>1000</v>
      </c>
      <c r="C17" s="11">
        <v>1500.9</v>
      </c>
      <c r="D17" s="11">
        <v>1432.6</v>
      </c>
      <c r="E17" s="11">
        <f t="shared" si="4"/>
        <v>150.09</v>
      </c>
      <c r="F17" s="11">
        <f t="shared" si="0"/>
        <v>104.76755549350831</v>
      </c>
      <c r="G17" s="11"/>
      <c r="H17" s="11"/>
      <c r="I17" s="11"/>
      <c r="J17" s="8">
        <v>9</v>
      </c>
      <c r="K17" s="11">
        <v>3.2</v>
      </c>
      <c r="L17" s="11">
        <v>8.8</v>
      </c>
      <c r="M17" s="11">
        <f t="shared" si="20"/>
        <v>-5.8</v>
      </c>
      <c r="N17" s="49">
        <f t="shared" si="5"/>
        <v>35.55555555555556</v>
      </c>
      <c r="O17" s="11">
        <f aca="true" t="shared" si="22" ref="O17:O24">K17/L17*100</f>
        <v>36.36363636363637</v>
      </c>
      <c r="P17" s="11">
        <v>143</v>
      </c>
      <c r="Q17" s="31">
        <v>71.7</v>
      </c>
      <c r="R17" s="8">
        <v>510</v>
      </c>
      <c r="S17" s="11">
        <v>402.5</v>
      </c>
      <c r="T17" s="11">
        <v>244.9</v>
      </c>
      <c r="U17" s="11">
        <f t="shared" si="6"/>
        <v>-107.5</v>
      </c>
      <c r="V17" s="49">
        <f t="shared" si="2"/>
        <v>78.92156862745098</v>
      </c>
      <c r="W17" s="11">
        <f t="shared" si="7"/>
        <v>164.3527970600245</v>
      </c>
      <c r="X17" s="11">
        <v>65.3</v>
      </c>
      <c r="Y17" s="35">
        <v>279.2</v>
      </c>
      <c r="Z17" s="8">
        <v>1</v>
      </c>
      <c r="AA17" s="11">
        <v>3.8</v>
      </c>
      <c r="AB17" s="11"/>
      <c r="AC17" s="11"/>
      <c r="AD17" s="11">
        <v>13</v>
      </c>
      <c r="AE17" s="11">
        <v>84.6</v>
      </c>
      <c r="AF17" s="11">
        <v>13.2</v>
      </c>
      <c r="AG17" s="11">
        <f t="shared" si="8"/>
        <v>650.7692307692307</v>
      </c>
      <c r="AH17" s="11">
        <f t="shared" si="9"/>
        <v>640.9090909090909</v>
      </c>
      <c r="AI17" s="11">
        <f t="shared" si="10"/>
        <v>71.6</v>
      </c>
      <c r="AJ17" s="11" t="s">
        <v>54</v>
      </c>
      <c r="AK17" s="8">
        <v>15</v>
      </c>
      <c r="AL17" s="11">
        <v>9.4</v>
      </c>
      <c r="AM17" s="11">
        <v>26.7</v>
      </c>
      <c r="AN17" s="49">
        <f t="shared" si="21"/>
        <v>62.66666666666667</v>
      </c>
      <c r="AO17" s="11">
        <f>AL17/AM17*100</f>
        <v>35.2059925093633</v>
      </c>
      <c r="AP17" s="11">
        <f t="shared" si="11"/>
        <v>-5.6</v>
      </c>
      <c r="AQ17" s="11"/>
      <c r="AR17" s="11"/>
      <c r="AS17" s="8">
        <v>40</v>
      </c>
      <c r="AT17" s="17"/>
      <c r="AU17" s="7"/>
      <c r="AV17" s="17">
        <v>0.2</v>
      </c>
      <c r="AW17" s="17"/>
      <c r="AX17" s="11"/>
      <c r="AY17" s="11"/>
      <c r="AZ17" s="11">
        <v>47.7</v>
      </c>
      <c r="BA17" s="11"/>
      <c r="BB17" s="8">
        <v>0</v>
      </c>
      <c r="BC17" s="11"/>
      <c r="BD17" s="11"/>
      <c r="BE17" s="11">
        <v>0</v>
      </c>
      <c r="BF17" s="11">
        <v>0</v>
      </c>
      <c r="BG17" s="11">
        <f t="shared" si="14"/>
        <v>0</v>
      </c>
      <c r="BH17" s="11"/>
      <c r="BI17" s="11">
        <v>10672</v>
      </c>
      <c r="BJ17" s="11">
        <f t="shared" si="15"/>
        <v>1588</v>
      </c>
      <c r="BK17" s="17">
        <f t="shared" si="3"/>
        <v>2052.2999999999997</v>
      </c>
      <c r="BL17" s="17">
        <v>1727.5</v>
      </c>
      <c r="BM17" s="11">
        <f t="shared" si="16"/>
        <v>464.2999999999997</v>
      </c>
      <c r="BN17" s="11">
        <f t="shared" si="17"/>
        <v>324.7999999999997</v>
      </c>
      <c r="BO17" s="11">
        <f t="shared" si="18"/>
        <v>129.2380352644836</v>
      </c>
      <c r="BP17" s="48">
        <f t="shared" si="19"/>
        <v>19.230697151424287</v>
      </c>
      <c r="BQ17" s="11"/>
      <c r="BR17" s="11">
        <v>31.9</v>
      </c>
      <c r="BS17" s="8" t="s">
        <v>54</v>
      </c>
      <c r="BT17" s="83" t="s">
        <v>55</v>
      </c>
      <c r="BU17" s="83"/>
      <c r="BV17" s="83"/>
      <c r="BW17" s="83"/>
      <c r="BX17" s="3"/>
      <c r="BY17" s="3"/>
    </row>
    <row r="18" spans="1:77" ht="18" customHeight="1">
      <c r="A18" s="8" t="s">
        <v>56</v>
      </c>
      <c r="B18" s="11">
        <v>30</v>
      </c>
      <c r="C18" s="11">
        <v>17.3</v>
      </c>
      <c r="D18" s="11">
        <v>33.6</v>
      </c>
      <c r="E18" s="49">
        <f t="shared" si="4"/>
        <v>57.666666666666664</v>
      </c>
      <c r="F18" s="11">
        <f t="shared" si="0"/>
        <v>51.488095238095234</v>
      </c>
      <c r="G18" s="11"/>
      <c r="H18" s="11">
        <v>1.1</v>
      </c>
      <c r="I18" s="11"/>
      <c r="J18" s="8">
        <v>10</v>
      </c>
      <c r="K18" s="11">
        <v>4.7</v>
      </c>
      <c r="L18" s="11">
        <v>6.7</v>
      </c>
      <c r="M18" s="11">
        <f t="shared" si="20"/>
        <v>-5.3</v>
      </c>
      <c r="N18" s="49">
        <f t="shared" si="5"/>
        <v>47</v>
      </c>
      <c r="O18" s="11">
        <f t="shared" si="22"/>
        <v>70.1492537313433</v>
      </c>
      <c r="P18" s="11">
        <v>183.3</v>
      </c>
      <c r="Q18" s="31">
        <v>37.2</v>
      </c>
      <c r="R18" s="8">
        <v>130</v>
      </c>
      <c r="S18" s="11">
        <v>119.2</v>
      </c>
      <c r="T18" s="11">
        <v>85.2</v>
      </c>
      <c r="U18" s="11">
        <f t="shared" si="6"/>
        <v>-10.799999999999997</v>
      </c>
      <c r="V18" s="49">
        <f t="shared" si="2"/>
        <v>91.6923076923077</v>
      </c>
      <c r="W18" s="11">
        <f t="shared" si="7"/>
        <v>139.90610328638496</v>
      </c>
      <c r="X18" s="11">
        <v>1503.1</v>
      </c>
      <c r="Y18" s="35">
        <v>367</v>
      </c>
      <c r="Z18" s="8">
        <v>0</v>
      </c>
      <c r="AA18" s="11">
        <v>1.3</v>
      </c>
      <c r="AB18" s="11"/>
      <c r="AC18" s="11"/>
      <c r="AD18" s="8">
        <v>30</v>
      </c>
      <c r="AE18" s="11">
        <v>25.7</v>
      </c>
      <c r="AF18" s="11">
        <v>14.5</v>
      </c>
      <c r="AG18" s="11">
        <f t="shared" si="8"/>
        <v>85.66666666666667</v>
      </c>
      <c r="AH18" s="11">
        <f t="shared" si="9"/>
        <v>177.24137931034483</v>
      </c>
      <c r="AI18" s="11">
        <f t="shared" si="10"/>
        <v>-4.300000000000001</v>
      </c>
      <c r="AJ18" s="11" t="s">
        <v>56</v>
      </c>
      <c r="AK18" s="11">
        <v>0</v>
      </c>
      <c r="AL18" s="11">
        <v>5.6</v>
      </c>
      <c r="AM18" s="11">
        <v>4.9</v>
      </c>
      <c r="AN18" s="11"/>
      <c r="AO18" s="11"/>
      <c r="AP18" s="11">
        <f t="shared" si="11"/>
        <v>5.6</v>
      </c>
      <c r="AQ18" s="11"/>
      <c r="AR18" s="11"/>
      <c r="AS18" s="8"/>
      <c r="AT18" s="17"/>
      <c r="AU18" s="7">
        <v>70</v>
      </c>
      <c r="AV18" s="17">
        <v>28.4</v>
      </c>
      <c r="AW18" s="48">
        <f t="shared" si="12"/>
        <v>40.57142857142857</v>
      </c>
      <c r="AX18" s="11"/>
      <c r="AY18" s="11"/>
      <c r="AZ18" s="11">
        <v>6.1</v>
      </c>
      <c r="BA18" s="11">
        <v>7.4</v>
      </c>
      <c r="BB18" s="8">
        <v>10</v>
      </c>
      <c r="BC18" s="11"/>
      <c r="BD18" s="11">
        <v>4</v>
      </c>
      <c r="BE18" s="11">
        <f t="shared" si="13"/>
        <v>0</v>
      </c>
      <c r="BF18" s="11"/>
      <c r="BG18" s="11">
        <f t="shared" si="14"/>
        <v>-10</v>
      </c>
      <c r="BH18" s="11"/>
      <c r="BI18" s="11">
        <v>2704</v>
      </c>
      <c r="BJ18" s="11">
        <f t="shared" si="15"/>
        <v>280</v>
      </c>
      <c r="BK18" s="17">
        <f t="shared" si="3"/>
        <v>209.4</v>
      </c>
      <c r="BL18" s="17">
        <v>225</v>
      </c>
      <c r="BM18" s="11">
        <f t="shared" si="16"/>
        <v>-70.6</v>
      </c>
      <c r="BN18" s="11">
        <f t="shared" si="17"/>
        <v>-15.599999999999994</v>
      </c>
      <c r="BO18" s="49">
        <f t="shared" si="18"/>
        <v>74.78571428571429</v>
      </c>
      <c r="BP18" s="48">
        <f t="shared" si="19"/>
        <v>7.744082840236686</v>
      </c>
      <c r="BQ18" s="11"/>
      <c r="BR18" s="11">
        <v>259.9</v>
      </c>
      <c r="BS18" s="8" t="s">
        <v>56</v>
      </c>
      <c r="BT18" s="83" t="s">
        <v>57</v>
      </c>
      <c r="BU18" s="83"/>
      <c r="BV18" s="83"/>
      <c r="BW18" s="83"/>
      <c r="BX18" s="3"/>
      <c r="BY18" s="3"/>
    </row>
    <row r="19" spans="1:77" ht="18" customHeight="1">
      <c r="A19" s="8" t="s">
        <v>58</v>
      </c>
      <c r="B19" s="11">
        <v>25</v>
      </c>
      <c r="C19" s="11">
        <v>45.8</v>
      </c>
      <c r="D19" s="11">
        <v>51.7</v>
      </c>
      <c r="E19" s="11">
        <f t="shared" si="4"/>
        <v>183.2</v>
      </c>
      <c r="F19" s="11">
        <f t="shared" si="0"/>
        <v>88.5880077369439</v>
      </c>
      <c r="G19" s="11">
        <v>1</v>
      </c>
      <c r="H19" s="11">
        <v>7.1</v>
      </c>
      <c r="I19" s="11">
        <f>H19/G19*100</f>
        <v>710</v>
      </c>
      <c r="J19" s="8">
        <v>15</v>
      </c>
      <c r="K19" s="11">
        <v>6.7</v>
      </c>
      <c r="L19" s="11">
        <v>4</v>
      </c>
      <c r="M19" s="11">
        <f t="shared" si="20"/>
        <v>-8.3</v>
      </c>
      <c r="N19" s="49">
        <f t="shared" si="5"/>
        <v>44.666666666666664</v>
      </c>
      <c r="O19" s="11">
        <f t="shared" si="22"/>
        <v>167.5</v>
      </c>
      <c r="P19" s="11">
        <v>121.4</v>
      </c>
      <c r="Q19" s="31">
        <v>46.2</v>
      </c>
      <c r="R19" s="8">
        <v>35</v>
      </c>
      <c r="S19" s="18">
        <v>62.7</v>
      </c>
      <c r="T19" s="11">
        <v>21.8</v>
      </c>
      <c r="U19" s="11">
        <f t="shared" si="6"/>
        <v>27.700000000000003</v>
      </c>
      <c r="V19" s="11">
        <f t="shared" si="2"/>
        <v>179.14285714285717</v>
      </c>
      <c r="W19" s="11">
        <f t="shared" si="7"/>
        <v>287.6146788990826</v>
      </c>
      <c r="X19" s="11">
        <v>490.1</v>
      </c>
      <c r="Y19" s="35">
        <v>111.7</v>
      </c>
      <c r="Z19" s="8">
        <v>1</v>
      </c>
      <c r="AA19" s="11">
        <v>1.1</v>
      </c>
      <c r="AB19" s="11"/>
      <c r="AC19" s="11"/>
      <c r="AD19" s="8">
        <v>9</v>
      </c>
      <c r="AE19" s="11">
        <v>12</v>
      </c>
      <c r="AF19" s="11">
        <v>2.5</v>
      </c>
      <c r="AG19" s="11">
        <f t="shared" si="8"/>
        <v>133.33333333333331</v>
      </c>
      <c r="AH19" s="11">
        <f t="shared" si="9"/>
        <v>480</v>
      </c>
      <c r="AI19" s="11">
        <f t="shared" si="10"/>
        <v>3</v>
      </c>
      <c r="AJ19" s="11" t="s">
        <v>58</v>
      </c>
      <c r="AK19" s="8">
        <v>0</v>
      </c>
      <c r="AL19" s="11">
        <v>2.3</v>
      </c>
      <c r="AM19" s="11">
        <v>2.4</v>
      </c>
      <c r="AN19" s="11"/>
      <c r="AO19" s="11"/>
      <c r="AP19" s="11">
        <f t="shared" si="11"/>
        <v>2.3</v>
      </c>
      <c r="AQ19" s="11"/>
      <c r="AR19" s="11"/>
      <c r="AS19" s="11">
        <v>1</v>
      </c>
      <c r="AT19" s="17"/>
      <c r="AU19" s="7">
        <v>90</v>
      </c>
      <c r="AV19" s="17">
        <v>77.6</v>
      </c>
      <c r="AW19" s="48">
        <f t="shared" si="12"/>
        <v>86.22222222222221</v>
      </c>
      <c r="AX19" s="11"/>
      <c r="AY19" s="11"/>
      <c r="AZ19" s="11"/>
      <c r="BA19" s="11"/>
      <c r="BB19" s="8">
        <v>0.2</v>
      </c>
      <c r="BC19" s="11"/>
      <c r="BD19" s="11">
        <v>74.8</v>
      </c>
      <c r="BE19" s="19">
        <f t="shared" si="13"/>
        <v>0</v>
      </c>
      <c r="BF19" s="11">
        <f>BC19/BD19*100</f>
        <v>0</v>
      </c>
      <c r="BG19" s="11">
        <f t="shared" si="14"/>
        <v>-0.2</v>
      </c>
      <c r="BH19" s="11"/>
      <c r="BI19" s="11">
        <v>1616</v>
      </c>
      <c r="BJ19" s="11">
        <f t="shared" si="15"/>
        <v>177.2</v>
      </c>
      <c r="BK19" s="17">
        <f t="shared" si="3"/>
        <v>215.3</v>
      </c>
      <c r="BL19" s="17">
        <v>432</v>
      </c>
      <c r="BM19" s="11">
        <f t="shared" si="16"/>
        <v>38.10000000000002</v>
      </c>
      <c r="BN19" s="11">
        <f t="shared" si="17"/>
        <v>-216.7</v>
      </c>
      <c r="BO19" s="11">
        <f t="shared" si="18"/>
        <v>121.50112866817157</v>
      </c>
      <c r="BP19" s="48">
        <f t="shared" si="19"/>
        <v>13.323019801980198</v>
      </c>
      <c r="BQ19" s="11"/>
      <c r="BR19" s="11">
        <v>392.7</v>
      </c>
      <c r="BS19" s="8" t="s">
        <v>58</v>
      </c>
      <c r="BT19" s="83" t="s">
        <v>59</v>
      </c>
      <c r="BU19" s="83"/>
      <c r="BV19" s="83"/>
      <c r="BW19" s="83"/>
      <c r="BX19" s="3"/>
      <c r="BY19" s="3"/>
    </row>
    <row r="20" spans="1:77" ht="18" customHeight="1">
      <c r="A20" s="8" t="s">
        <v>60</v>
      </c>
      <c r="B20" s="11">
        <v>50</v>
      </c>
      <c r="C20" s="11">
        <v>75.1</v>
      </c>
      <c r="D20" s="11">
        <v>129.8</v>
      </c>
      <c r="E20" s="11">
        <f t="shared" si="4"/>
        <v>150.2</v>
      </c>
      <c r="F20" s="11">
        <f t="shared" si="0"/>
        <v>57.85824345146378</v>
      </c>
      <c r="G20" s="11"/>
      <c r="H20" s="11">
        <v>4</v>
      </c>
      <c r="I20" s="11"/>
      <c r="J20" s="8">
        <v>50</v>
      </c>
      <c r="K20" s="11">
        <v>36.2</v>
      </c>
      <c r="L20" s="11">
        <v>14.9</v>
      </c>
      <c r="M20" s="11">
        <f t="shared" si="20"/>
        <v>-13.799999999999997</v>
      </c>
      <c r="N20" s="49">
        <f t="shared" si="5"/>
        <v>72.4</v>
      </c>
      <c r="O20" s="11">
        <f t="shared" si="22"/>
        <v>242.9530201342282</v>
      </c>
      <c r="P20" s="11">
        <v>327.9</v>
      </c>
      <c r="Q20" s="31">
        <v>74.3</v>
      </c>
      <c r="R20" s="11">
        <v>50</v>
      </c>
      <c r="S20" s="11">
        <v>20.9</v>
      </c>
      <c r="T20" s="11">
        <v>14.9</v>
      </c>
      <c r="U20" s="11">
        <f t="shared" si="6"/>
        <v>-29.1</v>
      </c>
      <c r="V20" s="49">
        <f t="shared" si="2"/>
        <v>41.8</v>
      </c>
      <c r="W20" s="11">
        <f t="shared" si="7"/>
        <v>140.26845637583892</v>
      </c>
      <c r="X20" s="11">
        <v>758.3</v>
      </c>
      <c r="Y20" s="35">
        <v>97.8</v>
      </c>
      <c r="Z20" s="8">
        <v>4</v>
      </c>
      <c r="AA20" s="11">
        <v>4.7</v>
      </c>
      <c r="AB20" s="11"/>
      <c r="AC20" s="11"/>
      <c r="AD20" s="8">
        <v>140</v>
      </c>
      <c r="AE20" s="11">
        <v>205.3</v>
      </c>
      <c r="AF20" s="11">
        <v>138.5</v>
      </c>
      <c r="AG20" s="11">
        <f t="shared" si="8"/>
        <v>146.64285714285714</v>
      </c>
      <c r="AH20" s="11">
        <f t="shared" si="9"/>
        <v>148.23104693140797</v>
      </c>
      <c r="AI20" s="11">
        <f t="shared" si="10"/>
        <v>65.30000000000001</v>
      </c>
      <c r="AJ20" s="11" t="s">
        <v>60</v>
      </c>
      <c r="AK20" s="8">
        <v>5</v>
      </c>
      <c r="AL20" s="11">
        <v>2.8</v>
      </c>
      <c r="AM20" s="11">
        <v>2.5</v>
      </c>
      <c r="AN20" s="49">
        <f t="shared" si="21"/>
        <v>55.99999999999999</v>
      </c>
      <c r="AO20" s="11"/>
      <c r="AP20" s="11">
        <f t="shared" si="11"/>
        <v>-2.2</v>
      </c>
      <c r="AQ20" s="11"/>
      <c r="AR20" s="11"/>
      <c r="AS20" s="8">
        <v>5</v>
      </c>
      <c r="AT20" s="17"/>
      <c r="AU20" s="17">
        <v>4</v>
      </c>
      <c r="AV20" s="17">
        <v>3.2</v>
      </c>
      <c r="AW20" s="48">
        <f t="shared" si="12"/>
        <v>80</v>
      </c>
      <c r="AX20" s="11"/>
      <c r="AY20" s="11"/>
      <c r="AZ20" s="11">
        <v>1.7</v>
      </c>
      <c r="BA20" s="11"/>
      <c r="BB20" s="8">
        <v>6.8</v>
      </c>
      <c r="BC20" s="11">
        <v>2.2</v>
      </c>
      <c r="BD20" s="11">
        <v>1.6</v>
      </c>
      <c r="BE20" s="11">
        <f t="shared" si="13"/>
        <v>32.35294117647059</v>
      </c>
      <c r="BF20" s="11">
        <v>0</v>
      </c>
      <c r="BG20" s="11">
        <f t="shared" si="14"/>
        <v>-4.6</v>
      </c>
      <c r="BH20" s="11"/>
      <c r="BI20" s="11">
        <v>2511</v>
      </c>
      <c r="BJ20" s="11">
        <f t="shared" si="15"/>
        <v>314.8</v>
      </c>
      <c r="BK20" s="17">
        <f t="shared" si="3"/>
        <v>356.09999999999997</v>
      </c>
      <c r="BL20" s="17">
        <v>328</v>
      </c>
      <c r="BM20" s="11">
        <f t="shared" si="16"/>
        <v>41.299999999999955</v>
      </c>
      <c r="BN20" s="11">
        <f t="shared" si="17"/>
        <v>28.099999999999966</v>
      </c>
      <c r="BO20" s="11">
        <f t="shared" si="18"/>
        <v>113.11944091486656</v>
      </c>
      <c r="BP20" s="48">
        <f t="shared" si="19"/>
        <v>14.1816009557945</v>
      </c>
      <c r="BQ20" s="11"/>
      <c r="BR20" s="11">
        <v>2174.5</v>
      </c>
      <c r="BS20" s="8" t="s">
        <v>60</v>
      </c>
      <c r="BT20" s="83" t="s">
        <v>61</v>
      </c>
      <c r="BU20" s="83"/>
      <c r="BV20" s="83"/>
      <c r="BW20" s="83"/>
      <c r="BX20" s="3"/>
      <c r="BY20" s="3"/>
    </row>
    <row r="21" spans="1:77" ht="12.75" customHeight="1">
      <c r="A21" s="8" t="s">
        <v>62</v>
      </c>
      <c r="B21" s="11">
        <v>30</v>
      </c>
      <c r="C21" s="11">
        <v>52.5</v>
      </c>
      <c r="D21" s="11">
        <v>58.5</v>
      </c>
      <c r="E21" s="11">
        <f t="shared" si="4"/>
        <v>175</v>
      </c>
      <c r="F21" s="11">
        <f t="shared" si="0"/>
        <v>89.74358974358975</v>
      </c>
      <c r="G21" s="11"/>
      <c r="H21" s="11">
        <v>35.4</v>
      </c>
      <c r="I21" s="11"/>
      <c r="J21" s="8">
        <v>10</v>
      </c>
      <c r="K21" s="11">
        <v>16.2</v>
      </c>
      <c r="L21" s="11">
        <v>8.6</v>
      </c>
      <c r="M21" s="11">
        <f t="shared" si="20"/>
        <v>6.199999999999999</v>
      </c>
      <c r="N21" s="11">
        <f t="shared" si="5"/>
        <v>162</v>
      </c>
      <c r="O21" s="11">
        <f t="shared" si="22"/>
        <v>188.37209302325581</v>
      </c>
      <c r="P21" s="11">
        <v>194.1</v>
      </c>
      <c r="Q21" s="31">
        <v>39.9</v>
      </c>
      <c r="R21" s="8">
        <v>65</v>
      </c>
      <c r="S21" s="11">
        <v>76.9</v>
      </c>
      <c r="T21" s="11">
        <v>36.1</v>
      </c>
      <c r="U21" s="11">
        <f t="shared" si="6"/>
        <v>11.900000000000006</v>
      </c>
      <c r="V21" s="11">
        <f t="shared" si="2"/>
        <v>118.30769230769232</v>
      </c>
      <c r="W21" s="11">
        <f t="shared" si="7"/>
        <v>213.01939058171743</v>
      </c>
      <c r="X21" s="11">
        <v>1192.8</v>
      </c>
      <c r="Y21" s="35">
        <v>115.9</v>
      </c>
      <c r="Z21" s="8">
        <v>3</v>
      </c>
      <c r="AA21" s="11">
        <v>3</v>
      </c>
      <c r="AB21" s="11"/>
      <c r="AC21" s="11"/>
      <c r="AD21" s="8">
        <v>16</v>
      </c>
      <c r="AE21" s="11">
        <v>55</v>
      </c>
      <c r="AF21" s="11">
        <v>65.4</v>
      </c>
      <c r="AG21" s="11">
        <f t="shared" si="8"/>
        <v>343.75</v>
      </c>
      <c r="AH21" s="11">
        <f t="shared" si="9"/>
        <v>84.09785932721712</v>
      </c>
      <c r="AI21" s="11">
        <f t="shared" si="10"/>
        <v>39</v>
      </c>
      <c r="AJ21" s="11" t="s">
        <v>62</v>
      </c>
      <c r="AK21" s="8">
        <v>0</v>
      </c>
      <c r="AL21" s="11"/>
      <c r="AM21" s="11">
        <v>36</v>
      </c>
      <c r="AN21" s="11">
        <v>100</v>
      </c>
      <c r="AO21" s="11"/>
      <c r="AP21" s="11">
        <f t="shared" si="11"/>
        <v>0</v>
      </c>
      <c r="AQ21" s="11"/>
      <c r="AR21" s="11"/>
      <c r="AS21" s="8"/>
      <c r="AT21" s="17"/>
      <c r="AU21" s="7">
        <v>120</v>
      </c>
      <c r="AV21" s="17">
        <v>162.9</v>
      </c>
      <c r="AW21" s="17">
        <f t="shared" si="12"/>
        <v>135.75000000000003</v>
      </c>
      <c r="AX21" s="11"/>
      <c r="AY21" s="11"/>
      <c r="AZ21" s="11">
        <v>0.4</v>
      </c>
      <c r="BA21" s="11">
        <v>85</v>
      </c>
      <c r="BB21" s="8">
        <v>10</v>
      </c>
      <c r="BC21" s="11">
        <v>12.3</v>
      </c>
      <c r="BD21" s="11">
        <v>16.9</v>
      </c>
      <c r="BE21" s="11">
        <f t="shared" si="13"/>
        <v>123</v>
      </c>
      <c r="BF21" s="11"/>
      <c r="BG21" s="11">
        <f t="shared" si="14"/>
        <v>2.3000000000000007</v>
      </c>
      <c r="BH21" s="11"/>
      <c r="BI21" s="11">
        <v>2550</v>
      </c>
      <c r="BJ21" s="11">
        <f t="shared" si="15"/>
        <v>254</v>
      </c>
      <c r="BK21" s="17">
        <f t="shared" si="3"/>
        <v>414.6</v>
      </c>
      <c r="BL21" s="17">
        <v>490</v>
      </c>
      <c r="BM21" s="11">
        <f t="shared" si="16"/>
        <v>160.60000000000002</v>
      </c>
      <c r="BN21" s="11">
        <f t="shared" si="17"/>
        <v>-75.39999999999998</v>
      </c>
      <c r="BO21" s="11">
        <f t="shared" si="18"/>
        <v>163.22834645669292</v>
      </c>
      <c r="BP21" s="48">
        <f t="shared" si="19"/>
        <v>16.258823529411764</v>
      </c>
      <c r="BQ21" s="11"/>
      <c r="BR21" s="11">
        <v>283.6</v>
      </c>
      <c r="BS21" s="8" t="s">
        <v>62</v>
      </c>
      <c r="BT21" s="83" t="s">
        <v>63</v>
      </c>
      <c r="BU21" s="83"/>
      <c r="BV21" s="83"/>
      <c r="BW21" s="83"/>
      <c r="BX21" s="3"/>
      <c r="BY21" s="3"/>
    </row>
    <row r="22" spans="1:77" ht="21" customHeight="1">
      <c r="A22" s="8" t="s">
        <v>64</v>
      </c>
      <c r="B22" s="8">
        <v>110</v>
      </c>
      <c r="C22" s="11">
        <v>361.6</v>
      </c>
      <c r="D22" s="11">
        <v>295.4</v>
      </c>
      <c r="E22" s="11">
        <f t="shared" si="4"/>
        <v>328.72727272727275</v>
      </c>
      <c r="F22" s="11">
        <f t="shared" si="0"/>
        <v>122.4102911306703</v>
      </c>
      <c r="G22" s="11">
        <v>10</v>
      </c>
      <c r="H22" s="11">
        <v>81.6</v>
      </c>
      <c r="I22" s="11">
        <f>H22/G22*100</f>
        <v>816</v>
      </c>
      <c r="J22" s="8">
        <v>5</v>
      </c>
      <c r="K22" s="11">
        <v>7.8</v>
      </c>
      <c r="L22" s="11">
        <v>5.8</v>
      </c>
      <c r="M22" s="11">
        <f t="shared" si="20"/>
        <v>2.8</v>
      </c>
      <c r="N22" s="11">
        <f t="shared" si="5"/>
        <v>156</v>
      </c>
      <c r="O22" s="11">
        <f t="shared" si="22"/>
        <v>134.48275862068965</v>
      </c>
      <c r="P22" s="11">
        <v>313.1</v>
      </c>
      <c r="Q22" s="31">
        <v>71.9</v>
      </c>
      <c r="R22" s="8">
        <v>200</v>
      </c>
      <c r="S22" s="11">
        <v>420.9</v>
      </c>
      <c r="T22" s="11">
        <v>887.7</v>
      </c>
      <c r="U22" s="11">
        <f t="shared" si="6"/>
        <v>220.89999999999998</v>
      </c>
      <c r="V22" s="11">
        <f t="shared" si="2"/>
        <v>210.45</v>
      </c>
      <c r="W22" s="11">
        <f t="shared" si="7"/>
        <v>47.414667117269346</v>
      </c>
      <c r="X22" s="11">
        <v>1144.2</v>
      </c>
      <c r="Y22" s="35">
        <v>104.4</v>
      </c>
      <c r="Z22" s="8">
        <v>2</v>
      </c>
      <c r="AA22" s="11">
        <v>8.4</v>
      </c>
      <c r="AB22" s="11"/>
      <c r="AC22" s="11"/>
      <c r="AD22" s="8">
        <v>100</v>
      </c>
      <c r="AE22" s="11">
        <v>366.2</v>
      </c>
      <c r="AF22" s="11">
        <v>90.7</v>
      </c>
      <c r="AG22" s="11">
        <f t="shared" si="8"/>
        <v>366.2</v>
      </c>
      <c r="AH22" s="11">
        <f t="shared" si="9"/>
        <v>403.7486218302095</v>
      </c>
      <c r="AI22" s="11">
        <f t="shared" si="10"/>
        <v>266.2</v>
      </c>
      <c r="AJ22" s="11" t="s">
        <v>64</v>
      </c>
      <c r="AK22" s="11">
        <v>10</v>
      </c>
      <c r="AL22" s="11">
        <v>13.6</v>
      </c>
      <c r="AM22" s="11">
        <v>15.7</v>
      </c>
      <c r="AN22" s="11">
        <f t="shared" si="21"/>
        <v>136</v>
      </c>
      <c r="AO22" s="11"/>
      <c r="AP22" s="11">
        <f t="shared" si="11"/>
        <v>3.5999999999999996</v>
      </c>
      <c r="AQ22" s="11"/>
      <c r="AR22" s="11"/>
      <c r="AS22" s="8">
        <v>3</v>
      </c>
      <c r="AT22" s="17">
        <v>4</v>
      </c>
      <c r="AU22" s="7">
        <v>200</v>
      </c>
      <c r="AV22" s="17">
        <v>200.1</v>
      </c>
      <c r="AW22" s="17">
        <f t="shared" si="12"/>
        <v>100.05</v>
      </c>
      <c r="AX22" s="11"/>
      <c r="AY22" s="11"/>
      <c r="AZ22" s="11">
        <v>7.1</v>
      </c>
      <c r="BA22" s="11">
        <v>0.3</v>
      </c>
      <c r="BB22" s="8">
        <v>50</v>
      </c>
      <c r="BC22" s="11">
        <v>115.2</v>
      </c>
      <c r="BD22" s="11">
        <v>113.3</v>
      </c>
      <c r="BE22" s="11">
        <f t="shared" si="13"/>
        <v>230.40000000000003</v>
      </c>
      <c r="BF22" s="11">
        <f>BC22/BD22*100</f>
        <v>101.67696381288616</v>
      </c>
      <c r="BG22" s="11">
        <f t="shared" si="14"/>
        <v>65.2</v>
      </c>
      <c r="BH22" s="11"/>
      <c r="BI22" s="11">
        <v>5943</v>
      </c>
      <c r="BJ22" s="11">
        <f t="shared" si="15"/>
        <v>690</v>
      </c>
      <c r="BK22" s="17">
        <f t="shared" si="3"/>
        <v>1586.5</v>
      </c>
      <c r="BL22" s="17">
        <v>1590.5</v>
      </c>
      <c r="BM22" s="11">
        <f t="shared" si="16"/>
        <v>896.5</v>
      </c>
      <c r="BN22" s="11">
        <f t="shared" si="17"/>
        <v>-4</v>
      </c>
      <c r="BO22" s="11">
        <f t="shared" si="18"/>
        <v>229.92753623188403</v>
      </c>
      <c r="BP22" s="17">
        <f t="shared" si="19"/>
        <v>26.695271748275285</v>
      </c>
      <c r="BQ22" s="11"/>
      <c r="BR22" s="11">
        <v>468.1</v>
      </c>
      <c r="BS22" s="8" t="s">
        <v>64</v>
      </c>
      <c r="BT22" s="83" t="s">
        <v>65</v>
      </c>
      <c r="BU22" s="83"/>
      <c r="BV22" s="83"/>
      <c r="BW22" s="83"/>
      <c r="BX22" s="3"/>
      <c r="BY22" s="3"/>
    </row>
    <row r="23" spans="1:77" ht="18" customHeight="1">
      <c r="A23" s="8" t="s">
        <v>66</v>
      </c>
      <c r="B23" s="8">
        <v>4100</v>
      </c>
      <c r="C23" s="11">
        <v>4553.8</v>
      </c>
      <c r="D23" s="11">
        <v>4007</v>
      </c>
      <c r="E23" s="11">
        <f t="shared" si="4"/>
        <v>111.06829268292684</v>
      </c>
      <c r="F23" s="11">
        <f t="shared" si="0"/>
        <v>113.64611929124034</v>
      </c>
      <c r="G23" s="11">
        <v>0</v>
      </c>
      <c r="H23" s="11">
        <v>95.9</v>
      </c>
      <c r="I23" s="11"/>
      <c r="J23" s="8">
        <v>200</v>
      </c>
      <c r="K23" s="11">
        <v>-10.8</v>
      </c>
      <c r="L23" s="11">
        <v>77.7</v>
      </c>
      <c r="M23" s="11">
        <f t="shared" si="20"/>
        <v>-210.8</v>
      </c>
      <c r="N23" s="49">
        <f t="shared" si="5"/>
        <v>-5.4</v>
      </c>
      <c r="O23" s="11">
        <f t="shared" si="22"/>
        <v>-13.8996138996139</v>
      </c>
      <c r="P23" s="11">
        <v>2328</v>
      </c>
      <c r="Q23" s="31">
        <v>500.7</v>
      </c>
      <c r="R23" s="8">
        <v>709</v>
      </c>
      <c r="S23" s="11">
        <v>1376.1</v>
      </c>
      <c r="T23" s="11">
        <v>615.8</v>
      </c>
      <c r="U23" s="11">
        <f t="shared" si="6"/>
        <v>667.0999999999999</v>
      </c>
      <c r="V23" s="11">
        <f t="shared" si="2"/>
        <v>194.09026798307474</v>
      </c>
      <c r="W23" s="11">
        <f t="shared" si="7"/>
        <v>223.46541084767782</v>
      </c>
      <c r="X23" s="11">
        <v>934</v>
      </c>
      <c r="Y23" s="35">
        <v>414.3</v>
      </c>
      <c r="Z23" s="8"/>
      <c r="AA23" s="11"/>
      <c r="AB23" s="11"/>
      <c r="AC23" s="11">
        <v>0.3</v>
      </c>
      <c r="AD23" s="8">
        <v>1387</v>
      </c>
      <c r="AE23" s="11">
        <v>726.8</v>
      </c>
      <c r="AF23" s="11">
        <v>1295</v>
      </c>
      <c r="AG23" s="49">
        <f t="shared" si="8"/>
        <v>52.40086517664023</v>
      </c>
      <c r="AH23" s="11">
        <f t="shared" si="9"/>
        <v>56.12355212355212</v>
      </c>
      <c r="AI23" s="11">
        <f t="shared" si="10"/>
        <v>-660.2</v>
      </c>
      <c r="AJ23" s="11" t="s">
        <v>66</v>
      </c>
      <c r="AK23" s="8">
        <v>632</v>
      </c>
      <c r="AL23" s="11">
        <v>586</v>
      </c>
      <c r="AM23" s="11">
        <v>685</v>
      </c>
      <c r="AN23" s="49">
        <f t="shared" si="21"/>
        <v>92.72151898734177</v>
      </c>
      <c r="AO23" s="11">
        <f>AL23/AM23*100</f>
        <v>85.54744525547446</v>
      </c>
      <c r="AP23" s="11">
        <f t="shared" si="11"/>
        <v>-46</v>
      </c>
      <c r="AQ23" s="11">
        <v>50</v>
      </c>
      <c r="AR23" s="11">
        <v>1.4</v>
      </c>
      <c r="AS23" s="8">
        <v>107</v>
      </c>
      <c r="AT23" s="17">
        <v>92.6</v>
      </c>
      <c r="AU23" s="7"/>
      <c r="AV23" s="17"/>
      <c r="AW23" s="17"/>
      <c r="AX23" s="11"/>
      <c r="AY23" s="11"/>
      <c r="AZ23" s="11">
        <v>326.2</v>
      </c>
      <c r="BA23" s="11">
        <v>1706.4</v>
      </c>
      <c r="BB23" s="8">
        <v>100</v>
      </c>
      <c r="BC23" s="11">
        <v>29.8</v>
      </c>
      <c r="BD23" s="11">
        <v>300.5</v>
      </c>
      <c r="BE23" s="11">
        <f t="shared" si="13"/>
        <v>29.799999999999997</v>
      </c>
      <c r="BF23" s="11">
        <f>BC23/BD23*100</f>
        <v>9.916805324459235</v>
      </c>
      <c r="BG23" s="11">
        <f t="shared" si="14"/>
        <v>-70.2</v>
      </c>
      <c r="BH23" s="11"/>
      <c r="BI23" s="11">
        <v>40356</v>
      </c>
      <c r="BJ23" s="11">
        <f>BB23+AY23+AD23+R23+J23+G23+B23+Z23+AB23+AK23+AS23+AU23+AQ23</f>
        <v>7285</v>
      </c>
      <c r="BK23" s="17">
        <f t="shared" si="3"/>
        <v>7778.1</v>
      </c>
      <c r="BL23" s="17">
        <v>8898.6</v>
      </c>
      <c r="BM23" s="11">
        <f t="shared" si="16"/>
        <v>493.10000000000036</v>
      </c>
      <c r="BN23" s="11">
        <f t="shared" si="17"/>
        <v>-1120.5</v>
      </c>
      <c r="BO23" s="11">
        <f t="shared" si="18"/>
        <v>106.76870281400137</v>
      </c>
      <c r="BP23" s="48">
        <f t="shared" si="19"/>
        <v>19.273713945881653</v>
      </c>
      <c r="BQ23" s="11"/>
      <c r="BR23" s="11">
        <v>335.6</v>
      </c>
      <c r="BS23" s="8" t="s">
        <v>67</v>
      </c>
      <c r="BT23" s="83" t="s">
        <v>68</v>
      </c>
      <c r="BU23" s="83"/>
      <c r="BV23" s="83"/>
      <c r="BW23" s="83"/>
      <c r="BX23" s="3"/>
      <c r="BY23" s="3"/>
    </row>
    <row r="24" spans="1:77" s="58" customFormat="1" ht="18" customHeight="1">
      <c r="A24" s="52" t="s">
        <v>69</v>
      </c>
      <c r="B24" s="53">
        <f aca="true" t="shared" si="23" ref="B24:AF24">SUM(B8:B23)</f>
        <v>5797</v>
      </c>
      <c r="C24" s="53">
        <f t="shared" si="23"/>
        <v>7248</v>
      </c>
      <c r="D24" s="53">
        <f t="shared" si="23"/>
        <v>6616.5</v>
      </c>
      <c r="E24" s="18">
        <f>C24/B24*100</f>
        <v>125.0301880282905</v>
      </c>
      <c r="F24" s="18">
        <f t="shared" si="0"/>
        <v>109.54432101564271</v>
      </c>
      <c r="G24" s="53">
        <f t="shared" si="23"/>
        <v>39</v>
      </c>
      <c r="H24" s="53">
        <f t="shared" si="23"/>
        <v>306.29999999999995</v>
      </c>
      <c r="I24" s="53">
        <f t="shared" si="23"/>
        <v>1526</v>
      </c>
      <c r="J24" s="53">
        <f t="shared" si="23"/>
        <v>469</v>
      </c>
      <c r="K24" s="53">
        <f t="shared" si="23"/>
        <v>197.09999999999997</v>
      </c>
      <c r="L24" s="53">
        <f t="shared" si="23"/>
        <v>288.7</v>
      </c>
      <c r="M24" s="18">
        <f t="shared" si="20"/>
        <v>-271.90000000000003</v>
      </c>
      <c r="N24" s="54">
        <f>K24/J24*100</f>
        <v>42.025586353944554</v>
      </c>
      <c r="O24" s="18">
        <f t="shared" si="22"/>
        <v>68.27156217526844</v>
      </c>
      <c r="P24" s="57">
        <f>SUM(P8:P23)</f>
        <v>6351.799999999999</v>
      </c>
      <c r="Q24" s="57">
        <f>SUM(Q8:Q23)</f>
        <v>1556.5000000000002</v>
      </c>
      <c r="R24" s="53">
        <f t="shared" si="23"/>
        <v>2760</v>
      </c>
      <c r="S24" s="53">
        <f t="shared" si="23"/>
        <v>5722.6</v>
      </c>
      <c r="T24" s="53">
        <f>SUM(T8:T23)</f>
        <v>2389.9</v>
      </c>
      <c r="U24" s="18">
        <f t="shared" si="6"/>
        <v>2962.6000000000004</v>
      </c>
      <c r="V24" s="18">
        <f t="shared" si="2"/>
        <v>207.34057971014494</v>
      </c>
      <c r="W24" s="18">
        <f t="shared" si="7"/>
        <v>239.4493493451609</v>
      </c>
      <c r="X24" s="57">
        <f>SUM(X8:X23)</f>
        <v>15228.899999999998</v>
      </c>
      <c r="Y24" s="57">
        <f>SUM(Y8:Y23)</f>
        <v>4049.5000000000005</v>
      </c>
      <c r="Z24" s="53">
        <f t="shared" si="23"/>
        <v>34</v>
      </c>
      <c r="AA24" s="53">
        <f t="shared" si="23"/>
        <v>43.50000000000001</v>
      </c>
      <c r="AB24" s="53">
        <f t="shared" si="23"/>
        <v>0</v>
      </c>
      <c r="AC24" s="53">
        <f t="shared" si="23"/>
        <v>0.3</v>
      </c>
      <c r="AD24" s="53">
        <f t="shared" si="23"/>
        <v>1917</v>
      </c>
      <c r="AE24" s="53">
        <f t="shared" si="23"/>
        <v>1960.9</v>
      </c>
      <c r="AF24" s="53">
        <f t="shared" si="23"/>
        <v>1880.4</v>
      </c>
      <c r="AG24" s="18">
        <f>AE24/AD24*100</f>
        <v>102.29003651538864</v>
      </c>
      <c r="AH24" s="18">
        <f>AE24/AF24*100</f>
        <v>104.28100404169325</v>
      </c>
      <c r="AI24" s="18">
        <f>AE24-AD24</f>
        <v>43.90000000000009</v>
      </c>
      <c r="AJ24" s="18" t="s">
        <v>69</v>
      </c>
      <c r="AK24" s="53">
        <f>SUM(AK8:AK23)</f>
        <v>732.2</v>
      </c>
      <c r="AL24" s="53">
        <f>SUM(AL8:AL23)</f>
        <v>823.7</v>
      </c>
      <c r="AM24" s="53">
        <f>SUM(AM8:AM23)</f>
        <v>937.2</v>
      </c>
      <c r="AN24" s="18">
        <f t="shared" si="21"/>
        <v>112.49658563234088</v>
      </c>
      <c r="AO24" s="18">
        <f>AL24/AM24*100</f>
        <v>87.88945795988049</v>
      </c>
      <c r="AP24" s="18">
        <f t="shared" si="11"/>
        <v>91.5</v>
      </c>
      <c r="AQ24" s="53">
        <f>SUM(AQ8:AQ23)</f>
        <v>50</v>
      </c>
      <c r="AR24" s="53">
        <f>SUM(AR8:AR23)</f>
        <v>1.4</v>
      </c>
      <c r="AS24" s="53">
        <f aca="true" t="shared" si="24" ref="AS24:BD24">SUM(AS8:AS23)</f>
        <v>159.6</v>
      </c>
      <c r="AT24" s="53">
        <f t="shared" si="24"/>
        <v>100.19999999999999</v>
      </c>
      <c r="AU24" s="53">
        <f t="shared" si="24"/>
        <v>986.2</v>
      </c>
      <c r="AV24" s="53">
        <f t="shared" si="24"/>
        <v>888.3</v>
      </c>
      <c r="AW24" s="55">
        <f t="shared" si="12"/>
        <v>90.07300750354896</v>
      </c>
      <c r="AX24" s="53">
        <f t="shared" si="24"/>
        <v>0</v>
      </c>
      <c r="AY24" s="53">
        <f t="shared" si="24"/>
        <v>0</v>
      </c>
      <c r="AZ24" s="53">
        <f t="shared" si="24"/>
        <v>585.6</v>
      </c>
      <c r="BA24" s="53">
        <f>SUM(BA8:BA23)</f>
        <v>2180.66</v>
      </c>
      <c r="BB24" s="53">
        <f t="shared" si="24"/>
        <v>258</v>
      </c>
      <c r="BC24" s="53">
        <f t="shared" si="24"/>
        <v>332.8</v>
      </c>
      <c r="BD24" s="53">
        <f t="shared" si="24"/>
        <v>569.7</v>
      </c>
      <c r="BE24" s="18">
        <f t="shared" si="13"/>
        <v>128.9922480620155</v>
      </c>
      <c r="BF24" s="18">
        <f>BC24/BD24*100</f>
        <v>58.41671054941197</v>
      </c>
      <c r="BG24" s="18">
        <f t="shared" si="14"/>
        <v>74.80000000000001</v>
      </c>
      <c r="BH24" s="18">
        <f>SUM(BH8:BH23)</f>
        <v>0</v>
      </c>
      <c r="BI24" s="18">
        <f>SUM(BI8:BI23)</f>
        <v>91351</v>
      </c>
      <c r="BJ24" s="53">
        <f>SUM(BJ8:BJ23)</f>
        <v>13202</v>
      </c>
      <c r="BK24" s="53">
        <f t="shared" si="3"/>
        <v>18210.699999999997</v>
      </c>
      <c r="BL24" s="53">
        <f>SUM(BL8:BL23)</f>
        <v>16280.1</v>
      </c>
      <c r="BM24" s="18">
        <f t="shared" si="16"/>
        <v>5008.699999999997</v>
      </c>
      <c r="BN24" s="18">
        <f t="shared" si="17"/>
        <v>1930.5999999999967</v>
      </c>
      <c r="BO24" s="18">
        <f t="shared" si="18"/>
        <v>137.9389486441448</v>
      </c>
      <c r="BP24" s="55">
        <f t="shared" si="19"/>
        <v>19.934866613392295</v>
      </c>
      <c r="BQ24" s="18"/>
      <c r="BR24" s="53">
        <f>SUM(BR8:BR23)</f>
        <v>6674.200000000001</v>
      </c>
      <c r="BS24" s="52"/>
      <c r="BT24" s="94"/>
      <c r="BU24" s="95"/>
      <c r="BV24" s="95"/>
      <c r="BW24" s="96"/>
      <c r="BX24" s="56"/>
      <c r="BY24" s="56"/>
    </row>
    <row r="25" spans="1:75" ht="12" customHeight="1">
      <c r="A25" s="90" t="s">
        <v>70</v>
      </c>
      <c r="B25" s="90"/>
      <c r="C25" s="90"/>
      <c r="D25" s="23"/>
      <c r="E25" s="23"/>
      <c r="F25" s="23"/>
      <c r="G25" s="2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93" t="s">
        <v>101</v>
      </c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S25" s="4"/>
      <c r="BT25" s="22"/>
      <c r="BU25" s="22"/>
      <c r="BV25" s="22"/>
      <c r="BW25" s="22"/>
    </row>
    <row r="26" spans="1:71" ht="7.5" customHeight="1" hidden="1">
      <c r="A26" s="61" t="s">
        <v>71</v>
      </c>
      <c r="B26" s="61"/>
      <c r="C26" s="61"/>
      <c r="BS26" s="4"/>
    </row>
    <row r="27" spans="1:71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BS27" s="27"/>
    </row>
    <row r="28" spans="1:71" ht="12.7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BS28" s="28"/>
    </row>
    <row r="29" spans="1:71" ht="1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BS29" s="28"/>
    </row>
    <row r="30" spans="1:71" ht="1.5" customHeight="1" hidden="1">
      <c r="A30" s="42"/>
      <c r="B30" s="42"/>
      <c r="C30" s="42"/>
      <c r="D30" s="42"/>
      <c r="E30" s="42"/>
      <c r="F30" s="42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BC30" s="37"/>
      <c r="BD30" s="37"/>
      <c r="BE30" s="37"/>
      <c r="BF30" s="37"/>
      <c r="BG30" s="37"/>
      <c r="BH30" s="37"/>
      <c r="BI30" s="37"/>
      <c r="BJ30" s="38"/>
      <c r="BK30" s="38"/>
      <c r="BL30" s="37"/>
      <c r="BM30" s="37"/>
      <c r="BN30" s="37"/>
      <c r="BO30" s="37"/>
      <c r="BP30" s="37"/>
      <c r="BS30" s="28"/>
    </row>
    <row r="31" spans="1:71" s="39" customFormat="1" ht="33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25"/>
      <c r="BD31" s="25"/>
      <c r="BE31" s="25"/>
      <c r="BF31" s="25"/>
      <c r="BG31" s="25"/>
      <c r="BH31" s="25"/>
      <c r="BI31" s="25"/>
      <c r="BJ31" s="26"/>
      <c r="BK31" s="26"/>
      <c r="BL31" s="25"/>
      <c r="BM31" s="25"/>
      <c r="BN31" s="25"/>
      <c r="BO31" s="25"/>
      <c r="BP31" s="25"/>
      <c r="BS31" s="36"/>
    </row>
    <row r="32" spans="1:35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4"/>
    </row>
    <row r="33" spans="1:35" ht="4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27.75" customHeight="1">
      <c r="A34" s="27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</sheetData>
  <sheetProtection/>
  <mergeCells count="48">
    <mergeCell ref="A2:AO2"/>
    <mergeCell ref="A3:AO3"/>
    <mergeCell ref="A4:BN4"/>
    <mergeCell ref="A5:A6"/>
    <mergeCell ref="B5:BG5"/>
    <mergeCell ref="BH5:BH7"/>
    <mergeCell ref="BI5:BI7"/>
    <mergeCell ref="BJ5:BK6"/>
    <mergeCell ref="BL5:BL7"/>
    <mergeCell ref="BM5:BN6"/>
    <mergeCell ref="AD6:AI6"/>
    <mergeCell ref="AK6:AP6"/>
    <mergeCell ref="AQ6:AR6"/>
    <mergeCell ref="BO5:BO7"/>
    <mergeCell ref="BP5:BP7"/>
    <mergeCell ref="BQ5:BR6"/>
    <mergeCell ref="B6:F6"/>
    <mergeCell ref="G6:I6"/>
    <mergeCell ref="J6:Q6"/>
    <mergeCell ref="R6:Y6"/>
    <mergeCell ref="Z6:AA6"/>
    <mergeCell ref="AB6:AC6"/>
    <mergeCell ref="BT8:BW8"/>
    <mergeCell ref="BT9:BW9"/>
    <mergeCell ref="BT10:BW10"/>
    <mergeCell ref="BT11:BW11"/>
    <mergeCell ref="AS6:AT6"/>
    <mergeCell ref="AU6:AX6"/>
    <mergeCell ref="AY6:BA6"/>
    <mergeCell ref="BB6:BG6"/>
    <mergeCell ref="BT5:BW7"/>
    <mergeCell ref="BS5:BS7"/>
    <mergeCell ref="BT16:BW16"/>
    <mergeCell ref="BT17:BW17"/>
    <mergeCell ref="BT18:BW18"/>
    <mergeCell ref="BT19:BW19"/>
    <mergeCell ref="BT12:BW12"/>
    <mergeCell ref="BT13:BW13"/>
    <mergeCell ref="BT14:BW14"/>
    <mergeCell ref="BT15:BW15"/>
    <mergeCell ref="BT24:BW24"/>
    <mergeCell ref="A25:C25"/>
    <mergeCell ref="BC25:BP25"/>
    <mergeCell ref="A26:C26"/>
    <mergeCell ref="BT20:BW20"/>
    <mergeCell ref="BT21:BW21"/>
    <mergeCell ref="BT22:BW22"/>
    <mergeCell ref="BT23:BW23"/>
  </mergeCells>
  <printOptions/>
  <pageMargins left="0.17" right="0.17" top="0.48" bottom="0.1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qqq</cp:lastModifiedBy>
  <cp:lastPrinted>2014-03-28T09:47:37Z</cp:lastPrinted>
  <dcterms:created xsi:type="dcterms:W3CDTF">1996-10-08T23:32:33Z</dcterms:created>
  <dcterms:modified xsi:type="dcterms:W3CDTF">2014-03-31T03:55:27Z</dcterms:modified>
  <cp:category/>
  <cp:version/>
  <cp:contentType/>
  <cp:contentStatus/>
</cp:coreProperties>
</file>